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5150" windowHeight="7890" tabRatio="952" activeTab="6"/>
  </bookViews>
  <sheets>
    <sheet name="جلد" sheetId="26" r:id="rId1"/>
    <sheet name="فرم روكش " sheetId="23" r:id="rId2"/>
    <sheet name="فرم 1" sheetId="15" r:id="rId3"/>
    <sheet name="حقوق و مزایای مستمر" sheetId="9" r:id="rId4"/>
    <sheet name="سایر هزینه های پرسنلی" sheetId="10" r:id="rId5"/>
    <sheet name="سایر هزینه ها" sheetId="13" r:id="rId6"/>
    <sheet name="ریز هزینه های سربار" sheetId="33" r:id="rId7"/>
    <sheet name="تملک دارائیهای سرمایه ای " sheetId="31" r:id="rId8"/>
    <sheet name="بودجه ریزی مبتنی بر عملکرد " sheetId="30" r:id="rId9"/>
    <sheet name="نیرو انسانی" sheetId="34" r:id="rId10"/>
    <sheet name="دانشجو " sheetId="24" r:id="rId11"/>
    <sheet name="عملکرد" sheetId="29" state="hidden" r:id="rId12"/>
    <sheet name="دانشجویان کمک هزینه بگیر" sheetId="32" r:id="rId13"/>
  </sheets>
  <externalReferences>
    <externalReference r:id="rId14"/>
  </externalReferences>
  <definedNames>
    <definedName name="_xlnm.Print_Area" localSheetId="0">جلد!$B$3:$K$18</definedName>
    <definedName name="_xlnm.Print_Area" localSheetId="3">'حقوق و مزایای مستمر'!$B$2:$R$36</definedName>
    <definedName name="_xlnm.Print_Area" localSheetId="10">'دانشجو '!$B$11:$L$32</definedName>
    <definedName name="_xlnm.Print_Area" localSheetId="5">'سایر هزینه ها'!$B$2:$T$43</definedName>
    <definedName name="_xlnm.Print_Area" localSheetId="4">'سایر هزینه های پرسنلی'!$B$2:$S$38</definedName>
    <definedName name="_xlnm.Print_Area" localSheetId="11">عملکرد!$C$5:$H$77</definedName>
    <definedName name="_xlnm.Print_Area" localSheetId="2">'فرم 1'!$B$3:$O$50</definedName>
    <definedName name="_xlnm.Print_Area" localSheetId="1">'فرم روكش '!$B$4:$G$20</definedName>
  </definedNames>
  <calcPr calcId="145621"/>
</workbook>
</file>

<file path=xl/calcChain.xml><?xml version="1.0" encoding="utf-8"?>
<calcChain xmlns="http://schemas.openxmlformats.org/spreadsheetml/2006/main">
  <c r="S10" i="10" l="1"/>
  <c r="S11" i="10"/>
  <c r="S12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D30" i="32" l="1"/>
  <c r="D26" i="32"/>
  <c r="D27" i="32" s="1"/>
  <c r="D25" i="32"/>
  <c r="D13" i="32"/>
  <c r="D12" i="32"/>
  <c r="D31" i="32" s="1"/>
  <c r="D32" i="32" l="1"/>
  <c r="D14" i="32"/>
  <c r="D33" i="32" s="1"/>
  <c r="D36" i="32" s="1"/>
  <c r="L19" i="24" l="1"/>
  <c r="L18" i="24"/>
  <c r="D20" i="24"/>
  <c r="E20" i="24"/>
  <c r="L20" i="24" s="1"/>
  <c r="F20" i="24"/>
  <c r="G20" i="24"/>
  <c r="H20" i="24"/>
  <c r="I20" i="24"/>
  <c r="J20" i="24"/>
  <c r="K20" i="24"/>
  <c r="C20" i="24"/>
  <c r="R42" i="34"/>
  <c r="O42" i="34"/>
  <c r="N42" i="34"/>
  <c r="M42" i="34"/>
  <c r="L42" i="34"/>
  <c r="J42" i="34"/>
  <c r="I42" i="34"/>
  <c r="H42" i="34"/>
  <c r="G42" i="34"/>
  <c r="F42" i="34"/>
  <c r="E42" i="34"/>
  <c r="D42" i="34"/>
  <c r="P41" i="34"/>
  <c r="Q41" i="34"/>
  <c r="P40" i="34"/>
  <c r="Q40" i="34" s="1"/>
  <c r="P39" i="34"/>
  <c r="Q39" i="34" s="1"/>
  <c r="P38" i="34"/>
  <c r="Q38" i="34" s="1"/>
  <c r="P37" i="34"/>
  <c r="K42" i="34"/>
  <c r="R36" i="34"/>
  <c r="O36" i="34"/>
  <c r="N36" i="34"/>
  <c r="M36" i="34"/>
  <c r="L36" i="34"/>
  <c r="J36" i="34"/>
  <c r="I36" i="34"/>
  <c r="H36" i="34"/>
  <c r="G36" i="34"/>
  <c r="F36" i="34"/>
  <c r="E36" i="34"/>
  <c r="D36" i="34"/>
  <c r="P35" i="34"/>
  <c r="K35" i="34"/>
  <c r="Q35" i="34" s="1"/>
  <c r="P34" i="34"/>
  <c r="Q34" i="34" s="1"/>
  <c r="K34" i="34"/>
  <c r="P33" i="34"/>
  <c r="K33" i="34"/>
  <c r="P32" i="34"/>
  <c r="K32" i="34"/>
  <c r="P31" i="34"/>
  <c r="K31" i="34"/>
  <c r="Q31" i="34" s="1"/>
  <c r="P30" i="34"/>
  <c r="K30" i="34"/>
  <c r="P42" i="34" l="1"/>
  <c r="Q32" i="34"/>
  <c r="L43" i="34"/>
  <c r="I43" i="34"/>
  <c r="Q33" i="34"/>
  <c r="J43" i="34"/>
  <c r="O43" i="34"/>
  <c r="K36" i="34"/>
  <c r="K43" i="34" s="1"/>
  <c r="M43" i="34"/>
  <c r="D43" i="34"/>
  <c r="H43" i="34"/>
  <c r="R43" i="34"/>
  <c r="N43" i="34"/>
  <c r="F43" i="34"/>
  <c r="G43" i="34"/>
  <c r="Q30" i="34"/>
  <c r="E43" i="34"/>
  <c r="P36" i="34"/>
  <c r="P43" i="34" s="1"/>
  <c r="Q37" i="34"/>
  <c r="Q42" i="34" s="1"/>
  <c r="Q36" i="34" l="1"/>
  <c r="Q43" i="34"/>
  <c r="L24" i="34" l="1"/>
  <c r="J24" i="34"/>
  <c r="I24" i="34"/>
  <c r="H24" i="34"/>
  <c r="G24" i="34"/>
  <c r="F24" i="34"/>
  <c r="E24" i="34"/>
  <c r="D24" i="34"/>
  <c r="C24" i="34"/>
  <c r="K23" i="34"/>
  <c r="O23" i="34" s="1"/>
  <c r="K22" i="34"/>
  <c r="O22" i="34" s="1"/>
  <c r="L15" i="34"/>
  <c r="P15" i="34" s="1"/>
  <c r="L16" i="34"/>
  <c r="P16" i="34" s="1"/>
  <c r="L17" i="34"/>
  <c r="P17" i="34" s="1"/>
  <c r="L18" i="34"/>
  <c r="P18" i="34" s="1"/>
  <c r="L19" i="34"/>
  <c r="P19" i="34" s="1"/>
  <c r="L14" i="34"/>
  <c r="K10" i="34"/>
  <c r="O10" i="34" s="1"/>
  <c r="K9" i="34"/>
  <c r="O9" i="34" s="1"/>
  <c r="D11" i="34"/>
  <c r="E11" i="34"/>
  <c r="F11" i="34"/>
  <c r="G11" i="34"/>
  <c r="H11" i="34"/>
  <c r="I11" i="34"/>
  <c r="J11" i="34"/>
  <c r="L11" i="34"/>
  <c r="C11" i="34"/>
  <c r="P14" i="34"/>
  <c r="K24" i="34" l="1"/>
  <c r="O24" i="34" s="1"/>
  <c r="K11" i="34"/>
  <c r="O11" i="34" s="1"/>
  <c r="H38" i="33" l="1"/>
  <c r="H37" i="13" s="1"/>
  <c r="H38" i="13" s="1"/>
  <c r="I38" i="33"/>
  <c r="J38" i="33"/>
  <c r="K38" i="33"/>
  <c r="L38" i="33"/>
  <c r="L37" i="13" s="1"/>
  <c r="L38" i="13" s="1"/>
  <c r="M38" i="33"/>
  <c r="N38" i="33"/>
  <c r="O38" i="33"/>
  <c r="P38" i="33"/>
  <c r="P37" i="13" s="1"/>
  <c r="P38" i="13" s="1"/>
  <c r="Q38" i="33"/>
  <c r="R38" i="33"/>
  <c r="S38" i="33"/>
  <c r="T38" i="33"/>
  <c r="T37" i="13" s="1"/>
  <c r="T38" i="13" s="1"/>
  <c r="I37" i="13"/>
  <c r="J37" i="13"/>
  <c r="K37" i="13"/>
  <c r="K38" i="13" s="1"/>
  <c r="M37" i="13"/>
  <c r="N37" i="13"/>
  <c r="N38" i="13" s="1"/>
  <c r="O37" i="13"/>
  <c r="O38" i="13" s="1"/>
  <c r="Q37" i="13"/>
  <c r="R37" i="13"/>
  <c r="S37" i="13"/>
  <c r="S38" i="13" s="1"/>
  <c r="G38" i="33"/>
  <c r="I38" i="13"/>
  <c r="J38" i="13"/>
  <c r="M38" i="13"/>
  <c r="Q38" i="13"/>
  <c r="R38" i="13"/>
  <c r="G37" i="13"/>
  <c r="G38" i="13" s="1"/>
  <c r="Q36" i="13"/>
  <c r="T36" i="13" s="1"/>
  <c r="T37" i="33"/>
  <c r="Q37" i="33"/>
  <c r="Q36" i="33"/>
  <c r="T36" i="33" s="1"/>
  <c r="T35" i="33"/>
  <c r="Q35" i="33"/>
  <c r="Q34" i="33"/>
  <c r="T34" i="33" s="1"/>
  <c r="T33" i="33"/>
  <c r="Q33" i="33"/>
  <c r="Q32" i="33"/>
  <c r="T32" i="33" s="1"/>
  <c r="T31" i="33"/>
  <c r="Q31" i="33"/>
  <c r="Q30" i="33"/>
  <c r="T30" i="33" s="1"/>
  <c r="T29" i="33"/>
  <c r="Q29" i="33"/>
  <c r="Q28" i="33"/>
  <c r="T28" i="33" s="1"/>
  <c r="T27" i="33"/>
  <c r="Q27" i="33"/>
  <c r="Q26" i="33"/>
  <c r="T26" i="33" s="1"/>
  <c r="T25" i="33"/>
  <c r="Q25" i="33"/>
  <c r="Q24" i="33"/>
  <c r="T24" i="33" s="1"/>
  <c r="T23" i="33"/>
  <c r="Q23" i="33"/>
  <c r="Q22" i="33"/>
  <c r="T22" i="33" s="1"/>
  <c r="T21" i="33"/>
  <c r="Q21" i="33"/>
  <c r="Q20" i="33"/>
  <c r="T20" i="33" s="1"/>
  <c r="T19" i="33"/>
  <c r="Q19" i="33"/>
  <c r="Q18" i="33"/>
  <c r="T18" i="33" s="1"/>
  <c r="T17" i="33"/>
  <c r="Q17" i="33"/>
  <c r="Q16" i="33"/>
  <c r="T16" i="33" s="1"/>
  <c r="T15" i="33"/>
  <c r="Q15" i="33"/>
  <c r="Q14" i="33"/>
  <c r="T14" i="33" s="1"/>
  <c r="T13" i="33"/>
  <c r="Q13" i="33"/>
  <c r="Q12" i="33"/>
  <c r="T12" i="33" s="1"/>
  <c r="T11" i="33"/>
  <c r="Q11" i="33"/>
  <c r="Q10" i="33"/>
  <c r="T10" i="33" s="1"/>
  <c r="T9" i="33"/>
  <c r="Q9" i="33"/>
  <c r="Q10" i="13"/>
  <c r="Q11" i="13"/>
  <c r="T11" i="13" s="1"/>
  <c r="Q12" i="13"/>
  <c r="T12" i="13" s="1"/>
  <c r="Q13" i="13"/>
  <c r="T13" i="13" s="1"/>
  <c r="Q14" i="13"/>
  <c r="T14" i="13" s="1"/>
  <c r="Q15" i="13"/>
  <c r="T15" i="13" s="1"/>
  <c r="Q16" i="13"/>
  <c r="T16" i="13" s="1"/>
  <c r="Q17" i="13"/>
  <c r="T17" i="13" s="1"/>
  <c r="Q18" i="13"/>
  <c r="T18" i="13" s="1"/>
  <c r="Q19" i="13"/>
  <c r="T19" i="13" s="1"/>
  <c r="Q20" i="13"/>
  <c r="T20" i="13" s="1"/>
  <c r="Q21" i="13"/>
  <c r="T21" i="13" s="1"/>
  <c r="Q22" i="13"/>
  <c r="T22" i="13" s="1"/>
  <c r="Q23" i="13"/>
  <c r="T23" i="13" s="1"/>
  <c r="Q24" i="13"/>
  <c r="T24" i="13" s="1"/>
  <c r="Q25" i="13"/>
  <c r="T25" i="13" s="1"/>
  <c r="Q26" i="13"/>
  <c r="T26" i="13" s="1"/>
  <c r="Q27" i="13"/>
  <c r="T27" i="13" s="1"/>
  <c r="Q28" i="13"/>
  <c r="T28" i="13" s="1"/>
  <c r="Q29" i="13"/>
  <c r="T29" i="13" s="1"/>
  <c r="Q30" i="13"/>
  <c r="T30" i="13" s="1"/>
  <c r="Q31" i="13"/>
  <c r="T31" i="13" s="1"/>
  <c r="Q32" i="13"/>
  <c r="T32" i="13" s="1"/>
  <c r="Q33" i="13"/>
  <c r="T33" i="13" s="1"/>
  <c r="Q34" i="13"/>
  <c r="T34" i="13" s="1"/>
  <c r="Q35" i="13"/>
  <c r="T35" i="13" s="1"/>
  <c r="Q9" i="13"/>
  <c r="T9" i="13" s="1"/>
  <c r="O35" i="10"/>
  <c r="S34" i="10"/>
  <c r="D35" i="10"/>
  <c r="T10" i="13" l="1"/>
  <c r="Q35" i="10" l="1"/>
  <c r="R35" i="10"/>
  <c r="S14" i="10"/>
  <c r="S28" i="10"/>
  <c r="S29" i="10"/>
  <c r="S30" i="10"/>
  <c r="S31" i="10"/>
  <c r="S32" i="10"/>
  <c r="S33" i="10"/>
  <c r="E35" i="10"/>
  <c r="F35" i="10"/>
  <c r="G35" i="10"/>
  <c r="H35" i="10"/>
  <c r="I35" i="10"/>
  <c r="J35" i="10"/>
  <c r="K35" i="10"/>
  <c r="L35" i="10"/>
  <c r="R21" i="9"/>
  <c r="F31" i="9"/>
  <c r="F32" i="9" s="1"/>
  <c r="G31" i="9"/>
  <c r="H31" i="9"/>
  <c r="H32" i="9" s="1"/>
  <c r="I31" i="9"/>
  <c r="I32" i="9" s="1"/>
  <c r="J31" i="9"/>
  <c r="J32" i="9" s="1"/>
  <c r="K31" i="9"/>
  <c r="L31" i="9"/>
  <c r="M31" i="9"/>
  <c r="M32" i="9" s="1"/>
  <c r="N31" i="9"/>
  <c r="N32" i="9" s="1"/>
  <c r="P31" i="9"/>
  <c r="Q31" i="9"/>
  <c r="Q32" i="9" s="1"/>
  <c r="G32" i="9"/>
  <c r="K32" i="9"/>
  <c r="P32" i="9"/>
  <c r="E31" i="9"/>
  <c r="E32" i="9" s="1"/>
  <c r="O30" i="9"/>
  <c r="R30" i="9" s="1"/>
  <c r="O21" i="9"/>
  <c r="O31" i="9" s="1"/>
  <c r="O29" i="9"/>
  <c r="R29" i="9" s="1"/>
  <c r="O28" i="9"/>
  <c r="R28" i="9" s="1"/>
  <c r="O27" i="9"/>
  <c r="R27" i="9" s="1"/>
  <c r="O26" i="9"/>
  <c r="R26" i="9" s="1"/>
  <c r="O25" i="9"/>
  <c r="R25" i="9" s="1"/>
  <c r="O24" i="9"/>
  <c r="R24" i="9" s="1"/>
  <c r="O23" i="9"/>
  <c r="R23" i="9" s="1"/>
  <c r="O22" i="9"/>
  <c r="R22" i="9" s="1"/>
  <c r="F20" i="9"/>
  <c r="G20" i="9"/>
  <c r="H20" i="9"/>
  <c r="I20" i="9"/>
  <c r="J20" i="9"/>
  <c r="K20" i="9"/>
  <c r="L20" i="9"/>
  <c r="L32" i="9" s="1"/>
  <c r="M20" i="9"/>
  <c r="N20" i="9"/>
  <c r="P20" i="9"/>
  <c r="E20" i="9"/>
  <c r="O10" i="9"/>
  <c r="O11" i="9"/>
  <c r="R11" i="9" s="1"/>
  <c r="O12" i="9"/>
  <c r="R12" i="9" s="1"/>
  <c r="O13" i="9"/>
  <c r="R13" i="9" s="1"/>
  <c r="O14" i="9"/>
  <c r="R14" i="9" s="1"/>
  <c r="O15" i="9"/>
  <c r="R15" i="9" s="1"/>
  <c r="O16" i="9"/>
  <c r="R16" i="9" s="1"/>
  <c r="O17" i="9"/>
  <c r="R17" i="9" s="1"/>
  <c r="O18" i="9"/>
  <c r="R18" i="9" s="1"/>
  <c r="O19" i="9"/>
  <c r="R19" i="9" s="1"/>
  <c r="O9" i="9"/>
  <c r="R9" i="9" s="1"/>
  <c r="G22" i="15"/>
  <c r="J22" i="15"/>
  <c r="J36" i="15" s="1"/>
  <c r="O22" i="15"/>
  <c r="O36" i="15" s="1"/>
  <c r="G23" i="15"/>
  <c r="J23" i="15"/>
  <c r="O23" i="15"/>
  <c r="O37" i="15" s="1"/>
  <c r="G24" i="15"/>
  <c r="J24" i="15"/>
  <c r="O24" i="15"/>
  <c r="G25" i="15"/>
  <c r="G37" i="15" s="1"/>
  <c r="J25" i="15"/>
  <c r="O25" i="15"/>
  <c r="G26" i="15"/>
  <c r="J26" i="15"/>
  <c r="O26" i="15"/>
  <c r="G27" i="15"/>
  <c r="J27" i="15"/>
  <c r="O27" i="15"/>
  <c r="G28" i="15"/>
  <c r="J28" i="15"/>
  <c r="O28" i="15"/>
  <c r="G29" i="15"/>
  <c r="J29" i="15"/>
  <c r="O29" i="15"/>
  <c r="G30" i="15"/>
  <c r="J30" i="15"/>
  <c r="O30" i="15"/>
  <c r="G31" i="15"/>
  <c r="J31" i="15"/>
  <c r="O31" i="15"/>
  <c r="G32" i="15"/>
  <c r="J32" i="15"/>
  <c r="O32" i="15"/>
  <c r="G33" i="15"/>
  <c r="J33" i="15"/>
  <c r="O33" i="15"/>
  <c r="G34" i="15"/>
  <c r="J34" i="15"/>
  <c r="J39" i="15" s="1"/>
  <c r="O34" i="15"/>
  <c r="O39" i="15" s="1"/>
  <c r="G35" i="15"/>
  <c r="J35" i="15"/>
  <c r="O35" i="15"/>
  <c r="O40" i="15" s="1"/>
  <c r="O12" i="15"/>
  <c r="J12" i="15"/>
  <c r="G12" i="15"/>
  <c r="F36" i="15"/>
  <c r="H36" i="15"/>
  <c r="I36" i="15"/>
  <c r="K36" i="15"/>
  <c r="L36" i="15"/>
  <c r="M36" i="15"/>
  <c r="N36" i="15"/>
  <c r="F37" i="15"/>
  <c r="H37" i="15"/>
  <c r="I37" i="15"/>
  <c r="J37" i="15"/>
  <c r="K37" i="15"/>
  <c r="L37" i="15"/>
  <c r="M37" i="15"/>
  <c r="N37" i="15"/>
  <c r="F39" i="15"/>
  <c r="G39" i="15"/>
  <c r="H39" i="15"/>
  <c r="I39" i="15"/>
  <c r="K39" i="15"/>
  <c r="L39" i="15"/>
  <c r="M39" i="15"/>
  <c r="N39" i="15"/>
  <c r="F40" i="15"/>
  <c r="G40" i="15"/>
  <c r="H40" i="15"/>
  <c r="I40" i="15"/>
  <c r="J40" i="15"/>
  <c r="K40" i="15"/>
  <c r="L40" i="15"/>
  <c r="M40" i="15"/>
  <c r="N40" i="15"/>
  <c r="E40" i="15"/>
  <c r="E39" i="15"/>
  <c r="E37" i="15"/>
  <c r="E36" i="15"/>
  <c r="R31" i="9" l="1"/>
  <c r="O20" i="9"/>
  <c r="O32" i="9" s="1"/>
  <c r="R10" i="9"/>
  <c r="G36" i="15"/>
  <c r="S13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J49" i="15"/>
  <c r="O46" i="15"/>
  <c r="O17" i="15"/>
  <c r="O18" i="15"/>
  <c r="O19" i="15"/>
  <c r="O20" i="15"/>
  <c r="O21" i="15"/>
  <c r="O13" i="15"/>
  <c r="O14" i="15"/>
  <c r="O15" i="15"/>
  <c r="O16" i="15"/>
  <c r="J13" i="15"/>
  <c r="J14" i="15"/>
  <c r="J15" i="15"/>
  <c r="J16" i="15"/>
  <c r="J17" i="15"/>
  <c r="J18" i="15"/>
  <c r="J19" i="15"/>
  <c r="J20" i="15"/>
  <c r="J21" i="15"/>
  <c r="G13" i="15"/>
  <c r="G14" i="15"/>
  <c r="G15" i="15"/>
  <c r="G16" i="15"/>
  <c r="G17" i="15"/>
  <c r="G18" i="15"/>
  <c r="G19" i="15"/>
  <c r="G20" i="15"/>
  <c r="G21" i="15"/>
  <c r="S35" i="10" l="1"/>
  <c r="N49" i="15"/>
  <c r="M49" i="15"/>
  <c r="O47" i="15"/>
  <c r="O49" i="15" s="1"/>
  <c r="O48" i="15"/>
  <c r="L14" i="30"/>
  <c r="L15" i="30"/>
  <c r="L16" i="30"/>
  <c r="L17" i="30"/>
  <c r="L18" i="30"/>
  <c r="L19" i="30"/>
  <c r="L20" i="30"/>
  <c r="L21" i="30"/>
  <c r="L22" i="30"/>
  <c r="L13" i="30"/>
  <c r="R20" i="9" l="1"/>
  <c r="R32" i="9" s="1"/>
  <c r="L16" i="31"/>
  <c r="K23" i="30" l="1"/>
  <c r="J23" i="30"/>
  <c r="I23" i="30"/>
  <c r="L23" i="30" l="1"/>
  <c r="K51" i="29" l="1"/>
  <c r="D57" i="29"/>
  <c r="F49" i="29"/>
  <c r="E45" i="29"/>
  <c r="E37" i="29"/>
  <c r="H37" i="29" s="1"/>
  <c r="G32" i="29"/>
  <c r="G31" i="29"/>
  <c r="F32" i="29"/>
  <c r="F31" i="29"/>
  <c r="E32" i="29"/>
  <c r="E31" i="29"/>
  <c r="D32" i="29"/>
  <c r="D31" i="29"/>
  <c r="E25" i="29"/>
  <c r="D12" i="29"/>
  <c r="D10" i="29"/>
  <c r="D9" i="29"/>
  <c r="D8" i="29"/>
  <c r="D7" i="29"/>
  <c r="G76" i="29"/>
  <c r="E76" i="29"/>
  <c r="H75" i="29"/>
  <c r="H74" i="29"/>
  <c r="H73" i="29"/>
  <c r="H72" i="29"/>
  <c r="H71" i="29"/>
  <c r="H70" i="29"/>
  <c r="F76" i="29"/>
  <c r="H68" i="29"/>
  <c r="H67" i="29"/>
  <c r="H66" i="29"/>
  <c r="H65" i="29"/>
  <c r="H64" i="29"/>
  <c r="H63" i="29"/>
  <c r="H62" i="29"/>
  <c r="H61" i="29"/>
  <c r="H60" i="29"/>
  <c r="D76" i="29"/>
  <c r="H59" i="29"/>
  <c r="H58" i="29"/>
  <c r="H57" i="29"/>
  <c r="H56" i="29"/>
  <c r="H55" i="29"/>
  <c r="H54" i="29"/>
  <c r="H53" i="29"/>
  <c r="H52" i="29"/>
  <c r="H50" i="29"/>
  <c r="H49" i="29"/>
  <c r="H48" i="29"/>
  <c r="H47" i="29"/>
  <c r="H46" i="29"/>
  <c r="H45" i="29"/>
  <c r="H44" i="29"/>
  <c r="H43" i="29"/>
  <c r="H42" i="29"/>
  <c r="H41" i="29"/>
  <c r="H40" i="29"/>
  <c r="H39" i="29"/>
  <c r="H38" i="29"/>
  <c r="H36" i="29"/>
  <c r="H35" i="29"/>
  <c r="H34" i="29"/>
  <c r="H33" i="29"/>
  <c r="J32" i="29"/>
  <c r="G51" i="29"/>
  <c r="H30" i="29"/>
  <c r="F29" i="29"/>
  <c r="E29" i="29"/>
  <c r="D29" i="29"/>
  <c r="J28" i="29"/>
  <c r="H28" i="29"/>
  <c r="H27" i="29"/>
  <c r="H26" i="29"/>
  <c r="H25" i="29"/>
  <c r="H24" i="29"/>
  <c r="K23" i="29"/>
  <c r="H23" i="29"/>
  <c r="H22" i="29"/>
  <c r="H21" i="29"/>
  <c r="H20" i="29"/>
  <c r="H19" i="29"/>
  <c r="H18" i="29"/>
  <c r="K17" i="29"/>
  <c r="J17" i="29"/>
  <c r="H17" i="29"/>
  <c r="G29" i="29"/>
  <c r="K16" i="29"/>
  <c r="J16" i="29"/>
  <c r="J19" i="29" s="1"/>
  <c r="H16" i="29"/>
  <c r="G15" i="29"/>
  <c r="F15" i="29"/>
  <c r="E15" i="29"/>
  <c r="H14" i="29"/>
  <c r="H13" i="29"/>
  <c r="H12" i="29"/>
  <c r="H11" i="29"/>
  <c r="H8" i="29"/>
  <c r="H7" i="29"/>
  <c r="H10" i="29" l="1"/>
  <c r="D51" i="29"/>
  <c r="H9" i="29"/>
  <c r="H32" i="29"/>
  <c r="E51" i="29"/>
  <c r="E77" i="29" s="1"/>
  <c r="F51" i="29"/>
  <c r="F77" i="29" s="1"/>
  <c r="H31" i="29"/>
  <c r="H51" i="29" s="1"/>
  <c r="J25" i="29"/>
  <c r="K19" i="29"/>
  <c r="D15" i="29"/>
  <c r="H29" i="29"/>
  <c r="H76" i="29"/>
  <c r="D77" i="29"/>
  <c r="H15" i="29"/>
  <c r="G77" i="29"/>
  <c r="H69" i="29"/>
  <c r="H77" i="29" l="1"/>
  <c r="J74" i="29" s="1"/>
  <c r="M35" i="10" l="1"/>
  <c r="N35" i="10"/>
  <c r="P35" i="10"/>
  <c r="H41" i="15"/>
  <c r="D41" i="15"/>
  <c r="E41" i="15" l="1"/>
  <c r="K41" i="15"/>
  <c r="L41" i="15"/>
  <c r="I41" i="15" l="1"/>
  <c r="G41" i="15"/>
  <c r="F41" i="15"/>
  <c r="M41" i="15"/>
  <c r="J41" i="15" l="1"/>
  <c r="N41" i="15"/>
  <c r="O41" i="15"/>
  <c r="G11" i="23" l="1"/>
</calcChain>
</file>

<file path=xl/sharedStrings.xml><?xml version="1.0" encoding="utf-8"?>
<sst xmlns="http://schemas.openxmlformats.org/spreadsheetml/2006/main" count="750" uniqueCount="379">
  <si>
    <t>« ارقام به ميليون ريال »</t>
  </si>
  <si>
    <t>حقوق و مزاياي مستمر كاركنان رسمي و پيماني</t>
  </si>
  <si>
    <t xml:space="preserve">جمع </t>
  </si>
  <si>
    <t>عمومي</t>
  </si>
  <si>
    <t>جمع</t>
  </si>
  <si>
    <t xml:space="preserve">عنوان برنامه </t>
  </si>
  <si>
    <t xml:space="preserve">جمع كل </t>
  </si>
  <si>
    <t>تاريخ و امضاء</t>
  </si>
  <si>
    <t>جمع كل</t>
  </si>
  <si>
    <t>شرح</t>
  </si>
  <si>
    <t xml:space="preserve">فعاليت </t>
  </si>
  <si>
    <t>پرداخت حقوق و مزاياي كاركنان رسمي و پيماني هيئت علمي</t>
  </si>
  <si>
    <t>پرداخت عيدي كاركنان رسمي و پيماني هيئت علمي</t>
  </si>
  <si>
    <t>پرداخت حقوق و مزاياي كاركنان رسمي و پيماني غير هيئت علمي</t>
  </si>
  <si>
    <t>پرداخت عيدي كاركنان رسمي و پيماني غير هيئت علمي</t>
  </si>
  <si>
    <t>پرداخت بيمه تأمين اجتماعي كاركنان پيماني هيئت علمي</t>
  </si>
  <si>
    <t>پرداخت بيمه خدمات درماني كاركنان رسمي هيئت علمي - 2% سهم كارفرما</t>
  </si>
  <si>
    <t>پرداخت بيمه تأمين اجتماعي كاركنان پيماني غير هيئت علمي</t>
  </si>
  <si>
    <t>پرداخت بيمه خدمات درماني كاركنان رسمي غير هيئت علمي - 2% سهم كارفرما</t>
  </si>
  <si>
    <t xml:space="preserve">تامين اعتبار از منابع عمومي برنامه </t>
  </si>
  <si>
    <t xml:space="preserve">پرداخت جيره غير نقدي </t>
  </si>
  <si>
    <t>پرداخت  محروميت از مطب كاركنان غير هيئت علمي</t>
  </si>
  <si>
    <t xml:space="preserve"> پرداخت بيمه تامين اجتماعي اضافه كار </t>
  </si>
  <si>
    <t xml:space="preserve">پرداخت كمك هزينه مسكن </t>
  </si>
  <si>
    <t xml:space="preserve">پرداخت كمك هزينه آموزش ضمن خدمت </t>
  </si>
  <si>
    <t>پرداخت هزينه هاي انرژي (آب و برق و سوخت وگاز و...)</t>
  </si>
  <si>
    <t xml:space="preserve">پرداخت هزينه هاي تعمير و نگهداري </t>
  </si>
  <si>
    <t>رسمي</t>
  </si>
  <si>
    <t>پيماني</t>
  </si>
  <si>
    <t>خريد خدمت</t>
  </si>
  <si>
    <t>طرحي</t>
  </si>
  <si>
    <t>تعداد</t>
  </si>
  <si>
    <t>منبع اعتبار</t>
  </si>
  <si>
    <t>اختصاصي</t>
  </si>
  <si>
    <t xml:space="preserve">ساير منابع </t>
  </si>
  <si>
    <t xml:space="preserve">پرداخت هزينه پايان نامه هاي دانشجوئي </t>
  </si>
  <si>
    <t xml:space="preserve">پرداخت حق التدريس </t>
  </si>
  <si>
    <t xml:space="preserve">كل </t>
  </si>
  <si>
    <t xml:space="preserve">جمع كل اعتبار </t>
  </si>
  <si>
    <t xml:space="preserve">تعداد كاركنان </t>
  </si>
  <si>
    <t xml:space="preserve">پرداخت بيمه مكمل جانبازان و خانواده ايثارگران </t>
  </si>
  <si>
    <t xml:space="preserve">پرداخت هزينه درمان  جانبازان </t>
  </si>
  <si>
    <t xml:space="preserve"> واگذاري  اموراياب و ذهاب </t>
  </si>
  <si>
    <t xml:space="preserve">واگذاري امور تغذيه </t>
  </si>
  <si>
    <t xml:space="preserve">واگذاري نگهداري تاسيسات </t>
  </si>
  <si>
    <t xml:space="preserve">واگذاري ساير امور بصورت قراردادي حجمي </t>
  </si>
  <si>
    <t xml:space="preserve">پرداخت هزينه بنزين خودرو هاي سواري </t>
  </si>
  <si>
    <t xml:space="preserve">پرداخت هزينه گازوئيل ژنراتورهاي  اضطراري </t>
  </si>
  <si>
    <t xml:space="preserve">پرداخت هزينه هاي تلفن و ارتباطات  و اينترنت </t>
  </si>
  <si>
    <t xml:space="preserve">پرداخت هزينه هاي حمل و نقل </t>
  </si>
  <si>
    <t xml:space="preserve"> خريدملزومات مصرفي  اداري </t>
  </si>
  <si>
    <t xml:space="preserve">خريد  مواد مصرفي پزشكي و آزمايشگاهي </t>
  </si>
  <si>
    <t xml:space="preserve">خريد مواد شوينده </t>
  </si>
  <si>
    <t xml:space="preserve">خريد ملزومات تاسيساتي و ساختماني </t>
  </si>
  <si>
    <t xml:space="preserve">پرداخت اجاره </t>
  </si>
  <si>
    <t xml:space="preserve">تامين تجهيزات آموزشي و كمك آموزشي </t>
  </si>
  <si>
    <t xml:space="preserve">خريد كتب ، مجلات و نشريات </t>
  </si>
  <si>
    <t xml:space="preserve">چاپ كتب و انتشار مجله </t>
  </si>
  <si>
    <t xml:space="preserve">پرداخت هزينه هاي تاكسي سرويس  </t>
  </si>
  <si>
    <t>پرداخت عوارض شهرداري ، بيمه خودروها و ساختمانهاو....</t>
  </si>
  <si>
    <t>پرداخت هزينه هاي ثبت ، حق الوكاله ،بانكي ، و.....</t>
  </si>
  <si>
    <t xml:space="preserve">برنامه </t>
  </si>
  <si>
    <t>ساير هزينه هاي پرسنلي</t>
  </si>
  <si>
    <t xml:space="preserve">ساير هزينه ها </t>
  </si>
  <si>
    <t>كاركنان هيئت علمي</t>
  </si>
  <si>
    <t>كاركنان غير هيئت علمي</t>
  </si>
  <si>
    <t>مصارف</t>
  </si>
  <si>
    <t>ساير منابع</t>
  </si>
  <si>
    <t xml:space="preserve">تامين تجهيزات آزمايشگاهي </t>
  </si>
  <si>
    <t>جمع تملك دارائيهاي سرمايه اي</t>
  </si>
  <si>
    <t>رسمي بيمه اي</t>
  </si>
  <si>
    <t xml:space="preserve">درآمد اختصاصي </t>
  </si>
  <si>
    <t>منابع اعتباري</t>
  </si>
  <si>
    <t>تعميرات اساسي</t>
  </si>
  <si>
    <t xml:space="preserve">مصارف </t>
  </si>
  <si>
    <t xml:space="preserve">منابع </t>
  </si>
  <si>
    <t>پرداخت حقوق و مزاياي كاركنان طرحي هیئت علمی</t>
  </si>
  <si>
    <t>پرداخت حقوق و مزاياي كاركنان طرحي غیرهیئت علمی</t>
  </si>
  <si>
    <t>ماموریت کارکنان</t>
  </si>
  <si>
    <t>پرداخت اضافه كار (رسمی ، پیمانی ،طرحی)</t>
  </si>
  <si>
    <t>پرداخت اضافه کار کارکنان قراردادی</t>
  </si>
  <si>
    <t>پرداخت بیمه تامین اجتماعی اضافه کارکارکنان قراردادی</t>
  </si>
  <si>
    <t>پرداخت  تمام وقتی  كاركنان  هيئت علمي</t>
  </si>
  <si>
    <t xml:space="preserve"> مجموع  اعتبارات </t>
  </si>
  <si>
    <t>« مبالغ به ميليون ريال »</t>
  </si>
  <si>
    <t>اعتبارات عمومي</t>
  </si>
  <si>
    <t>پرداخت پاداش روز كارمند ، پرستار و پزشك و...</t>
  </si>
  <si>
    <t>پرداخت بيمه تامين اجتماعي كاركنان طرحی هيئت علمي</t>
  </si>
  <si>
    <t xml:space="preserve">پرداخت كمك هزينه غذاي غير علمي </t>
  </si>
  <si>
    <t xml:space="preserve">پرداخت كمك هزينه غذا ي علمي </t>
  </si>
  <si>
    <t xml:space="preserve">پرداخت عیدی کارکنان طرحی هيئت علمی </t>
  </si>
  <si>
    <t>پرداخت عیدی کارکنان طرحی غیر هيئت  علمی</t>
  </si>
  <si>
    <t>تاريخ وامضاء</t>
  </si>
  <si>
    <t>جمع حقوق ومزاياي مستمر( دراختيار وزارت دارائي)</t>
  </si>
  <si>
    <t>كارداني</t>
  </si>
  <si>
    <t>كارشناسي ارشد</t>
  </si>
  <si>
    <t>MPH</t>
  </si>
  <si>
    <t>دكتراي حرفه اي</t>
  </si>
  <si>
    <t>تخصص</t>
  </si>
  <si>
    <t>PHD</t>
  </si>
  <si>
    <t>دكتراي فوق تخصصي</t>
  </si>
  <si>
    <t>فلوشيب</t>
  </si>
  <si>
    <t>معاون آموزشــي</t>
  </si>
  <si>
    <t>پرداخت حقوق ومزاياي پرسنل قراردادي</t>
  </si>
  <si>
    <t>پرداخت بيمه تامين اجتماعي پرسنل قراردادي</t>
  </si>
  <si>
    <t>پرداخت عیدی پرسنل قراردادي</t>
  </si>
  <si>
    <t xml:space="preserve">شركتيهاي تبديل وضعيت شده تاسياتي </t>
  </si>
  <si>
    <t>پرداخت حقوق و مزاياي كاركنان خريد خدمت</t>
  </si>
  <si>
    <t>پرداخت بيمه تامين اجتماعي كاركنان خريد خدمت</t>
  </si>
  <si>
    <t>پرداخت كمك هزينه تحصيلي (شامل سال جاري و سنوات قبل)</t>
  </si>
  <si>
    <t xml:space="preserve">       تاريخ وامضاء</t>
  </si>
  <si>
    <t>پرداخت بيمه تامين اجتماعي كاركنان غيرهيئت علمي</t>
  </si>
  <si>
    <t>پرداخت عيدي كاركنان خريد خدمت</t>
  </si>
  <si>
    <t>جبران زحمات کارکنان(1)</t>
  </si>
  <si>
    <t xml:space="preserve">شرح </t>
  </si>
  <si>
    <t>ساير هزينه هاي سرباري (1)</t>
  </si>
  <si>
    <t>كارشناسي</t>
  </si>
  <si>
    <t xml:space="preserve">جمع كل منابع عمومي و درآمد اختصاصي </t>
  </si>
  <si>
    <t xml:space="preserve">پرداخت كمك هزينه مهد كودك ، فوت و ازدواج ، كمك به حساب پس انداز كار كنان ، بيمه عمر ، بيمه مكمل ، جوايز دانش آموزي ، كمك هزينه ورزشي </t>
  </si>
  <si>
    <t>تاریخ وامضاء</t>
  </si>
  <si>
    <t>جمع کل</t>
  </si>
  <si>
    <t>فعالیت</t>
  </si>
  <si>
    <t xml:space="preserve">جاری </t>
  </si>
  <si>
    <t>اختصاصی</t>
  </si>
  <si>
    <t>ابلاغی ومانده مصرف نشده</t>
  </si>
  <si>
    <t>سایر منابع</t>
  </si>
  <si>
    <t>هزینه های دانشجويان</t>
  </si>
  <si>
    <t>سایر</t>
  </si>
  <si>
    <t>خريد موادشوینده</t>
  </si>
  <si>
    <t>پاداش بازنشستگی</t>
  </si>
  <si>
    <t>سایر پرداخت های بازنشستگان</t>
  </si>
  <si>
    <t>عملکرد سال 1391 دانشکده داروسازی</t>
  </si>
  <si>
    <t xml:space="preserve">عنوان دستگاه : دانشگاه علوم پزشكي و خدمات بهداشتي درماني تهران  - اجراي برنامه هاي آموزشي </t>
  </si>
  <si>
    <t xml:space="preserve">معاونت توسعه مديريت و برنامه ريزي منابع </t>
  </si>
  <si>
    <t xml:space="preserve">معاون آموزشی </t>
  </si>
  <si>
    <t xml:space="preserve">معاون توسعه مديريت وبرنامه ريزي منابع </t>
  </si>
  <si>
    <t xml:space="preserve">             معاون توسعه مديريت وبرنامه ريزي منابع</t>
  </si>
  <si>
    <t>مديريت برنامه ريزي منابع مالي، بودجه و پايش عملكرد</t>
  </si>
  <si>
    <t xml:space="preserve">رئیس دانشکده </t>
  </si>
  <si>
    <t xml:space="preserve">رئيس دانشكده  </t>
  </si>
  <si>
    <t xml:space="preserve">اجراي برنامه هاي آموزش </t>
  </si>
  <si>
    <t>دانشكده</t>
  </si>
  <si>
    <t>نام واحد : دانشكده</t>
  </si>
  <si>
    <t xml:space="preserve">فرم شماره 8 : اطلاعات دانشجويان </t>
  </si>
  <si>
    <t xml:space="preserve">نام واحد : دانشكده  </t>
  </si>
  <si>
    <t xml:space="preserve">ساير منابع  از محل اعتبارات دانشگاه </t>
  </si>
  <si>
    <t xml:space="preserve">ساير منابع  به شرط وصول </t>
  </si>
  <si>
    <t xml:space="preserve">سایر منابع از محل اعتبارات دانشگاه </t>
  </si>
  <si>
    <t xml:space="preserve">سایر منابع به شرط وصول </t>
  </si>
  <si>
    <t>پرداخت اضافه كار (رسمی ، پیمانی ،طرحیو قراردادی )</t>
  </si>
  <si>
    <t xml:space="preserve">پرداخت هزینه های ماده 47 آئین نامه مالی و معاملاتی </t>
  </si>
  <si>
    <t xml:space="preserve">پرداخت كمك هزينه غذا ي اعضای هیئت علمي </t>
  </si>
  <si>
    <t xml:space="preserve">پرداخت كمك هزينه غذاي کارکنان  غير هیئت علمي </t>
  </si>
  <si>
    <t xml:space="preserve">پرداخت کمک هزینه ایاب و ذهاب </t>
  </si>
  <si>
    <t xml:space="preserve">پرداخت کمک هزینه  ورزشی </t>
  </si>
  <si>
    <t>پرداخت پاداش روز کارمند ، پرستار ، پزشک ، جوایز دانش آموزان ممتاز و...( تبصره 3ماده 14 آئین نامه مالی و معاملاتی )</t>
  </si>
  <si>
    <t>جبران زحمات کارکنان ( تبصره 3ماده 14 آئین نامه مالی و معاملاتی )</t>
  </si>
  <si>
    <t xml:space="preserve">پرداخت كمك هزينه مهد كودك ، فوت و ازدواج ، كمك به حساب پس انداز كار كنان ، بيمه عمر ، بيمه مكمل ، سایر کمکهای رفاهی </t>
  </si>
  <si>
    <t xml:space="preserve">پرداخت كمك هزينه تحصيلي </t>
  </si>
  <si>
    <t xml:space="preserve">ساير منابع از محل اعتبارات دانشگاه </t>
  </si>
  <si>
    <t xml:space="preserve">پرداخت هزينه  های حمل و نقل </t>
  </si>
  <si>
    <t xml:space="preserve">پرداخت هزینه های ماده 45 آئین نامه مالی و معاملاتی </t>
  </si>
  <si>
    <t xml:space="preserve">تعداد دستیاران مشمول دریافت کمک هزینه تحصیلی </t>
  </si>
  <si>
    <t xml:space="preserve">تملك دارائي هاي سرمايه اي/ افزایش دارائیهای ثابت </t>
  </si>
  <si>
    <t>تفاهم نامه عملياتي سال 1397</t>
  </si>
  <si>
    <t xml:space="preserve">عنوان دستگاه : دانشگاه علوم پزشكي و خدمات بهداشتي درماني ......  -اجراي برنامه هاي آموزشي </t>
  </si>
  <si>
    <t xml:space="preserve">عنوان دستگاه  :  دانشگاه علوم پزشكي و خدمات بهداشتي درماني ...... - اجراي برنامه هاي آموزشي </t>
  </si>
  <si>
    <t>دانشگاه علوم پزشكي وخدمات بهداشتي درماني ..... - اجراي برنامه هاي آموزشي</t>
  </si>
  <si>
    <t xml:space="preserve">دانشگاه علوم پزشكي و خدمات بهداشتي درماني ...... - اجراي برنامه هاي آموزشي </t>
  </si>
  <si>
    <t>تفاهم نامه عملياتي سال1397</t>
  </si>
  <si>
    <t>مديريت برنامه ريزي ، بودجه و پايش عملكرد</t>
  </si>
  <si>
    <t xml:space="preserve">آرم دانشگاه </t>
  </si>
  <si>
    <t>تفاهم نامه عملياتي  سال 1397</t>
  </si>
  <si>
    <t>تعداد دانشجو ابتداي سال 1397( نمیسال دوم سال تحصیلی 97-96)</t>
  </si>
  <si>
    <t xml:space="preserve">عنوان دستگاه : دانشگاه علوم پزشكي وخدمات بهداشتي درماني ..... - اجراي برنامه هاي آموزشي </t>
  </si>
  <si>
    <t xml:space="preserve">مدیریت برنامه ریزی ، بودجه  و پایش عملکرد </t>
  </si>
  <si>
    <t>تفاهم نامه  عملياتي سال 1397</t>
  </si>
  <si>
    <t xml:space="preserve">فرم شماره 6 : بودجه ریزی بر مبنای عملکرد </t>
  </si>
  <si>
    <t xml:space="preserve">برنامه  </t>
  </si>
  <si>
    <t xml:space="preserve">سنجه عملکرد  </t>
  </si>
  <si>
    <t xml:space="preserve">مقدار </t>
  </si>
  <si>
    <t xml:space="preserve">هزینه واحد </t>
  </si>
  <si>
    <t xml:space="preserve">عنوان دستگاه : دانشگاه علوم پزشكي و خدمات بهداشتي درماني ......  -اجرای برنامه های آموزش </t>
  </si>
  <si>
    <t xml:space="preserve">نام دانشکده   :  </t>
  </si>
  <si>
    <t xml:space="preserve">مدیریت برنامه ریزی ، بودجه و پایش عملکرد </t>
  </si>
  <si>
    <t>تفاهم نامه عملیاتی سال 1397</t>
  </si>
  <si>
    <t>ردیف</t>
  </si>
  <si>
    <t>هزینه های عملیاتی</t>
  </si>
  <si>
    <t xml:space="preserve">جمع کل </t>
  </si>
  <si>
    <t>نام دانشکده :</t>
  </si>
  <si>
    <t xml:space="preserve">فرم شماره 1 : مجموع اعتبارات به تفکیک برنامه و منبع اعتبار </t>
  </si>
  <si>
    <t>نام دانشکده  :</t>
  </si>
  <si>
    <t xml:space="preserve">مبلغ </t>
  </si>
  <si>
    <t xml:space="preserve">سقف تبصره 3ماده 14آئین نامه مالی و معاملاتی </t>
  </si>
  <si>
    <t xml:space="preserve">با تشخیص رئیس دانشگاه </t>
  </si>
  <si>
    <t xml:space="preserve">سقف ماده 45 آئین نامه مالی و معاملاتی </t>
  </si>
  <si>
    <t>بدهی واحد از محل کمکهای پرداختی ستاد دانشگاه</t>
  </si>
  <si>
    <t xml:space="preserve">اعتبارات و هزينه تملك دارائيهاي سرمايه اي / افزایش دارائیهای ثابت </t>
  </si>
  <si>
    <t xml:space="preserve">ردیف </t>
  </si>
  <si>
    <t xml:space="preserve"> درآمد اختصاصي</t>
  </si>
  <si>
    <t xml:space="preserve">عمومی - هزینه ای </t>
  </si>
  <si>
    <t xml:space="preserve">هزینه های عملیاتی </t>
  </si>
  <si>
    <t xml:space="preserve">فرم 3:سایر هزینه های پرسنلی </t>
  </si>
  <si>
    <t xml:space="preserve">فرم 2: حقوق و مزایای مستمر </t>
  </si>
  <si>
    <t xml:space="preserve">نام دانشکده  : </t>
  </si>
  <si>
    <t xml:space="preserve">ارقام به میلیون ریال </t>
  </si>
  <si>
    <t xml:space="preserve">فرم شماره 4 : سایر هزینه ها </t>
  </si>
  <si>
    <t xml:space="preserve">نام دانشکده </t>
  </si>
  <si>
    <t xml:space="preserve"> ساير منابع  به شرط وصول </t>
  </si>
  <si>
    <t xml:space="preserve">فرم شماره 5 : تملك دارائيهاي سرمايه اي / افزایش دارائیهای ثابت ( جاری و غیر جاری ) </t>
  </si>
  <si>
    <t>برنامه  /طرح</t>
  </si>
  <si>
    <t>متراژ / تعداد</t>
  </si>
  <si>
    <t xml:space="preserve">عنوان دستگاه : دانشگاه علوم پزشكي و خدمات بهداشتي درماني ......  - اجرای برنامه های آموزش </t>
  </si>
  <si>
    <t xml:space="preserve">منبع اعتبار / برنامه </t>
  </si>
  <si>
    <t xml:space="preserve">ورزش همگانی دانشجویان </t>
  </si>
  <si>
    <t xml:space="preserve">حمایت از فعالیتهای ورزشی دانشجویان </t>
  </si>
  <si>
    <t xml:space="preserve">دکترای تخصصی و فوق تخصصی </t>
  </si>
  <si>
    <t xml:space="preserve">آموزش گروه پزشکی و پیراپزشکی </t>
  </si>
  <si>
    <t xml:space="preserve">دکترای حرفه ای </t>
  </si>
  <si>
    <t>آموزش دانشجویان شبانه و بین الملل</t>
  </si>
  <si>
    <t xml:space="preserve">اجرای امور دانشجویان بین الملل پزشکی و پیراپزشکی </t>
  </si>
  <si>
    <t xml:space="preserve">آموزش کارشناسی </t>
  </si>
  <si>
    <t xml:space="preserve">آموزش کارشناسی ارشد </t>
  </si>
  <si>
    <t xml:space="preserve">ارائه خدمات رفاهی به دانشجویان </t>
  </si>
  <si>
    <t xml:space="preserve">حمایت از برنامه های رفاهی دانشجویان </t>
  </si>
  <si>
    <t xml:space="preserve">ارائه خدمات فرهنگی  به دانشجویان </t>
  </si>
  <si>
    <t xml:space="preserve">حمایت از برنامه های فرهنگی و ورزشی  دانشجویان </t>
  </si>
  <si>
    <t>پژوهشهای توسعه ای دانشگاهی</t>
  </si>
  <si>
    <t xml:space="preserve">ارائه خدمات پژوهشی </t>
  </si>
  <si>
    <t xml:space="preserve">تعداد دانشجویان شهریه پرداز </t>
  </si>
  <si>
    <t xml:space="preserve">شبانه </t>
  </si>
  <si>
    <t>بین الملل</t>
  </si>
  <si>
    <t xml:space="preserve">ظرفیت مازاد </t>
  </si>
  <si>
    <t>جمع شهریه پرداز</t>
  </si>
  <si>
    <t>دانشگاه علوم پزشكي و خدمات بهداشتي درماني ....</t>
  </si>
  <si>
    <t xml:space="preserve"> الف- بخش هزینه ای </t>
  </si>
  <si>
    <t xml:space="preserve">ب- بخش  تملک دارائیهای سرمایه ای </t>
  </si>
  <si>
    <t>آرم دانشگاه</t>
  </si>
  <si>
    <t xml:space="preserve">رديف دستگاه  </t>
  </si>
  <si>
    <t>مدیر بودجه</t>
  </si>
  <si>
    <t>مدیر مالی</t>
  </si>
  <si>
    <t>رئیس امور مالی</t>
  </si>
  <si>
    <t xml:space="preserve">
آموزش متوسطه فني و حرفه اي
1802001000</t>
  </si>
  <si>
    <t>آموزش كارداني
1803004000</t>
  </si>
  <si>
    <t>آمورش كارشناسي
1803005000</t>
  </si>
  <si>
    <t>آموزش كارشناسي ارشد
1803006000</t>
  </si>
  <si>
    <t>آموزش دكتراي حرفه اي
1803002000</t>
  </si>
  <si>
    <t>آموزش دكتراي تخصص و فوق تخصص
1803001000</t>
  </si>
  <si>
    <t>آموزش متوسطه فنی حرفه ای
1802001000</t>
  </si>
  <si>
    <t>پژوهش های توسعه ای دانشگاهی
1805003000</t>
  </si>
  <si>
    <t>خدمات فرهنگی دانشجویان
1803009000</t>
  </si>
  <si>
    <t>خدمات رفاهی دانشجویان
1803008000</t>
  </si>
  <si>
    <t>خدمات ورزشی دانشجویان
1702002000</t>
  </si>
  <si>
    <t>پرداخت بيمه خدمات درماني كاركنان رسمي هيئت علمي - 2% سهم كارفرما و صندوق بازنشستگی</t>
  </si>
  <si>
    <t>پرداخت بيمه خدمات درماني كاركنان رسمي غير هيئت علمي - 2% سهم كارفرما وصندوق بازنشستگی</t>
  </si>
  <si>
    <t>پرداخت حقوق ومزاياي پرسنل قراردادي(تبصره 3)</t>
  </si>
  <si>
    <t>پرداخت بيمه تامين اجتماعي پرسنل قراردادي(تبصره3)</t>
  </si>
  <si>
    <t>پرداخت عیدی پرسنل قراردادي(تبصره3)</t>
  </si>
  <si>
    <t xml:space="preserve"> تامين اعتبار ازدرآمد اختصاصي واحد</t>
  </si>
  <si>
    <t>پرداخت حقوق و مزاياي كاركنان خريد خدمت(تبصره 4)</t>
  </si>
  <si>
    <t>پرداخت حقوق و مزاياي كاركنان طرحي ، تبصره 7و ضریب کاهیئت علمی</t>
  </si>
  <si>
    <t>پرداخت بيمه تامين اجتماعي كاركنان طرحي ، تبصره 7و ضریب کاهیئت علمی</t>
  </si>
  <si>
    <t>پرداخت بيمه تامين اجتماعي كاركنان طرحی غيرهيئت علمي</t>
  </si>
  <si>
    <t>پرداخت بيمه تامين اجتماعي كاركنان خريد خدمت(تبصره 4)</t>
  </si>
  <si>
    <t>پرداخت عیدی کارکنان طرحي ، تبصره 7و ضریب کاهیئت علمی</t>
  </si>
  <si>
    <t>پرداخت عيدي كاركنان خريد خدمت(تبصره 4)</t>
  </si>
  <si>
    <t>سنوات و بازخرید مرخصی تبصره 4</t>
  </si>
  <si>
    <t>پرداخت کارانه پزشکان و پرسنل</t>
  </si>
  <si>
    <t>پرداخت کمک به حساب پس انداز کارکنان</t>
  </si>
  <si>
    <t>پرداخت جيره غير نقدي (بن غیر نقدی)</t>
  </si>
  <si>
    <t>پرداخت پاداش پایان خدمت</t>
  </si>
  <si>
    <t>پرداخت بازخرید مرخصی اعضا هیات علمی (یک ماه)</t>
  </si>
  <si>
    <t xml:space="preserve">پرداخت بازخرید  مانده مرخصی </t>
  </si>
  <si>
    <t>هدف کمی</t>
  </si>
  <si>
    <t>شاخص</t>
  </si>
  <si>
    <t>مقدار</t>
  </si>
  <si>
    <t>هزینه واحد</t>
  </si>
  <si>
    <t>پرداخت هزينه هاي انرژي (آب )</t>
  </si>
  <si>
    <t>پرداخت هزينه هاي انرژي ( برق )</t>
  </si>
  <si>
    <t>پرداخت هزينه هاي انرژي (گاز )</t>
  </si>
  <si>
    <t>لیتر/متر مکعب</t>
  </si>
  <si>
    <t>کیلو وات ساعت</t>
  </si>
  <si>
    <t>متر مکعب</t>
  </si>
  <si>
    <t xml:space="preserve">ليتر </t>
  </si>
  <si>
    <t>ليتر</t>
  </si>
  <si>
    <t>تعداد خطوط</t>
  </si>
  <si>
    <t>بار /دفعه</t>
  </si>
  <si>
    <t>پرداخت هزينه مأموريت و نقل و انتقال كاركنان</t>
  </si>
  <si>
    <t>نفر</t>
  </si>
  <si>
    <t>پرداخت هزينه هاي نگهداري و تعمير دارائي هاي ثابت و وسايل اداري</t>
  </si>
  <si>
    <t xml:space="preserve">مترمربع/ دستگاه </t>
  </si>
  <si>
    <t>هزینه های مطالعاتی و تحقیقاتی</t>
  </si>
  <si>
    <t>پروژه</t>
  </si>
  <si>
    <t>تعداد ساختمان / تعداد اتومبيل / و.....</t>
  </si>
  <si>
    <t>متر مربع</t>
  </si>
  <si>
    <t xml:space="preserve">نيمراه </t>
  </si>
  <si>
    <t xml:space="preserve">تعداد پرس </t>
  </si>
  <si>
    <t>اجرت و حق الزحمه های پرداختی</t>
  </si>
  <si>
    <t>خرید لباس</t>
  </si>
  <si>
    <t>مواد غذایی</t>
  </si>
  <si>
    <t>پرس</t>
  </si>
  <si>
    <t>خرید دارو</t>
  </si>
  <si>
    <t>قلم دارو</t>
  </si>
  <si>
    <t>دیون غیر پرسنلی</t>
  </si>
  <si>
    <t>حق فنی</t>
  </si>
  <si>
    <t>فرم شماره 1-4 : هزینه های سر بار</t>
  </si>
  <si>
    <t xml:space="preserve">نام واحد : </t>
  </si>
  <si>
    <t xml:space="preserve">فرم شماره 7- اطلاعات نيروي انساني </t>
  </si>
  <si>
    <t xml:space="preserve">بخش الف- تعداد نيروي انساني به تفكيك نوع استخدام (ابتداي سال1397) </t>
  </si>
  <si>
    <t>ضريب k</t>
  </si>
  <si>
    <t>طرحی</t>
  </si>
  <si>
    <t>قرارداد كارمعين - حرفه اي</t>
  </si>
  <si>
    <t>قرارداد كارمعين - غير حرفه اي</t>
  </si>
  <si>
    <t xml:space="preserve">شرکتی </t>
  </si>
  <si>
    <t xml:space="preserve">بخش ب- تعداد نيروي انساني ورودي و خروجي (پيش بيني درسال1397) </t>
  </si>
  <si>
    <t>بخش ج- تعداد نيروي انساني به تفكيك نوع استخدام (انتهاي سال 1395)</t>
  </si>
  <si>
    <t>مدير توسعه سازمان و سرمايه انساني</t>
  </si>
  <si>
    <t>معاون توسعه مديريت و برنامه ريزي منابع</t>
  </si>
  <si>
    <t>عنوان دستگاه : دانشگاه علوم پزشكي و خدمات بهداشتي درماني ..... - اجرای برنامه های آموزشی</t>
  </si>
  <si>
    <t xml:space="preserve">پيش بيني بازنشستگان </t>
  </si>
  <si>
    <t>نیروهای ورودی</t>
  </si>
  <si>
    <t>نیروهای خروجی</t>
  </si>
  <si>
    <t>کارکنان هیات علمی</t>
  </si>
  <si>
    <t>کارکنان غیرهیات علمی</t>
  </si>
  <si>
    <t>مامور یک</t>
  </si>
  <si>
    <t>ماموردو</t>
  </si>
  <si>
    <t>وضعيت نيروهاي انساني</t>
  </si>
  <si>
    <t>مرتبه علمی
 سطوح تحصیلی</t>
  </si>
  <si>
    <t>كاركنان مشمول دريافت حقوق</t>
  </si>
  <si>
    <t>كاركنان مشمول دريافت حق الزحمه</t>
  </si>
  <si>
    <t>جمع كل كاركنان شاغل</t>
  </si>
  <si>
    <t>ضريب Kو 
تبصره7</t>
  </si>
  <si>
    <t>مامورين 1</t>
  </si>
  <si>
    <t xml:space="preserve"> تبصره 3</t>
  </si>
  <si>
    <t>تبصره 4</t>
  </si>
  <si>
    <t>كارانه اي</t>
  </si>
  <si>
    <t>خدمات مشاوره اي</t>
  </si>
  <si>
    <t>مامورين 2</t>
  </si>
  <si>
    <t>ساير</t>
  </si>
  <si>
    <t>هیات علمی</t>
  </si>
  <si>
    <t>استاد</t>
  </si>
  <si>
    <t>دانشيار</t>
  </si>
  <si>
    <t>استاديار</t>
  </si>
  <si>
    <t>مربي</t>
  </si>
  <si>
    <t>مربي آموزشيار</t>
  </si>
  <si>
    <t>جمع اعضا هيات علمي</t>
  </si>
  <si>
    <t>غیر هیات علمی</t>
  </si>
  <si>
    <t>دکتری</t>
  </si>
  <si>
    <t>کارشناسی ارشد</t>
  </si>
  <si>
    <t>کارشناسی</t>
  </si>
  <si>
    <t>کاردانی</t>
  </si>
  <si>
    <t>دیپلم و زیر دیپلم</t>
  </si>
  <si>
    <t>جمع اعضای غیر هیات علمی</t>
  </si>
  <si>
    <t>* مامور 1 : فردي است كه در واحد حضور ندارد و تنها حقوق و مزايا دريافت مي كند.</t>
  </si>
  <si>
    <t>* مامور2 : فردي است كه در واحد حضور دارد ولي حقوق و مزايا از مبدا دريافت مي كند.</t>
  </si>
  <si>
    <t xml:space="preserve">آمار نیروی انسانی دانشکده  بر اساس لیست حقوق ماه </t>
  </si>
  <si>
    <t>پیش بینی تعداد بازنشسته
 سال97</t>
  </si>
  <si>
    <t xml:space="preserve">رئيس دانشکده </t>
  </si>
  <si>
    <t>معاون آموزشی</t>
  </si>
  <si>
    <t xml:space="preserve">دوره /مقطع </t>
  </si>
  <si>
    <t>روزانه</t>
  </si>
  <si>
    <t>وضیعت تاهل</t>
  </si>
  <si>
    <t xml:space="preserve">آمار دانشجویان کمک هزینه بگیر </t>
  </si>
  <si>
    <t>دستیار بالینی</t>
  </si>
  <si>
    <t>سال اول</t>
  </si>
  <si>
    <t>مجرد</t>
  </si>
  <si>
    <t>متاهل</t>
  </si>
  <si>
    <t>سال دوم</t>
  </si>
  <si>
    <t>سال سوم</t>
  </si>
  <si>
    <t>سال چهارم</t>
  </si>
  <si>
    <t>سال پنجم</t>
  </si>
  <si>
    <t>Ph.D</t>
  </si>
  <si>
    <t>انترن</t>
  </si>
  <si>
    <t>جمع دستیار،انترن و phd</t>
  </si>
  <si>
    <t>فوق تخصص</t>
  </si>
  <si>
    <t>فلوشیپ</t>
  </si>
  <si>
    <t>پرداخت حق التدریس هئیت علمی</t>
  </si>
  <si>
    <t xml:space="preserve">پرداخت  محروميت از مطب كاركنان  هيئت علمي </t>
  </si>
  <si>
    <t>پرداخت  محروميت از مطب كاركنان  غير هيئت علمي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</si>
</sst>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ريال-429]\ * #,##0_-;_-[$ريال-429]\ * #,##0\-;_-[$ريال-429]\ * &quot;-&quot;??_-;_-@_-"/>
  </numFmts>
  <fonts count="94">
    <font>
      <sz val="11"/>
      <color theme="1"/>
      <name val="Arial"/>
      <family val="2"/>
    </font>
    <font>
      <b/>
      <sz val="14"/>
      <name val="B Mitra"/>
      <charset val="178"/>
    </font>
    <font>
      <b/>
      <sz val="15"/>
      <name val="B Mitra"/>
      <charset val="178"/>
    </font>
    <font>
      <b/>
      <sz val="12"/>
      <name val="B Mitra"/>
      <charset val="178"/>
    </font>
    <font>
      <b/>
      <sz val="9"/>
      <color indexed="8"/>
      <name val="B Mitra"/>
      <charset val="178"/>
    </font>
    <font>
      <b/>
      <sz val="11"/>
      <color indexed="8"/>
      <name val="Arial"/>
      <family val="2"/>
    </font>
    <font>
      <b/>
      <sz val="10"/>
      <color indexed="8"/>
      <name val="B Mitra"/>
      <charset val="178"/>
    </font>
    <font>
      <b/>
      <sz val="11"/>
      <color indexed="8"/>
      <name val="B Mitra"/>
      <charset val="178"/>
    </font>
    <font>
      <b/>
      <sz val="11"/>
      <name val="B Mitra"/>
      <charset val="178"/>
    </font>
    <font>
      <b/>
      <sz val="12"/>
      <color indexed="8"/>
      <name val="B Mitra"/>
      <charset val="178"/>
    </font>
    <font>
      <b/>
      <sz val="14"/>
      <color indexed="8"/>
      <name val="B Mitra"/>
      <charset val="178"/>
    </font>
    <font>
      <b/>
      <sz val="16"/>
      <color indexed="8"/>
      <name val="B Mitra"/>
      <charset val="178"/>
    </font>
    <font>
      <b/>
      <sz val="18"/>
      <color indexed="8"/>
      <name val="B Mitra"/>
      <charset val="178"/>
    </font>
    <font>
      <b/>
      <sz val="16"/>
      <name val="B Mitra"/>
      <charset val="178"/>
    </font>
    <font>
      <b/>
      <sz val="18"/>
      <name val="B Mitra"/>
      <charset val="178"/>
    </font>
    <font>
      <sz val="16"/>
      <color indexed="8"/>
      <name val="B Titr"/>
      <charset val="178"/>
    </font>
    <font>
      <b/>
      <sz val="22"/>
      <color indexed="8"/>
      <name val="B Mitra"/>
      <charset val="178"/>
    </font>
    <font>
      <b/>
      <sz val="20"/>
      <color indexed="8"/>
      <name val="Arial"/>
      <family val="2"/>
    </font>
    <font>
      <b/>
      <sz val="20"/>
      <name val="B Mitra"/>
      <charset val="178"/>
    </font>
    <font>
      <b/>
      <sz val="20"/>
      <color indexed="8"/>
      <name val="B Mitra"/>
      <charset val="178"/>
    </font>
    <font>
      <b/>
      <sz val="11"/>
      <color indexed="8"/>
      <name val="B Titr"/>
      <charset val="178"/>
    </font>
    <font>
      <b/>
      <sz val="18"/>
      <color indexed="8"/>
      <name val="Arial"/>
      <family val="2"/>
    </font>
    <font>
      <sz val="11"/>
      <color indexed="8"/>
      <name val="B Mitra"/>
      <charset val="178"/>
    </font>
    <font>
      <b/>
      <sz val="10"/>
      <name val="B Mitra"/>
      <charset val="178"/>
    </font>
    <font>
      <sz val="8"/>
      <name val="Arial"/>
      <family val="2"/>
    </font>
    <font>
      <b/>
      <sz val="8"/>
      <name val="B Mitra"/>
      <charset val="178"/>
    </font>
    <font>
      <b/>
      <sz val="17"/>
      <name val="B Karim"/>
      <charset val="178"/>
    </font>
    <font>
      <b/>
      <sz val="14"/>
      <name val="B Titr"/>
      <charset val="178"/>
    </font>
    <font>
      <b/>
      <sz val="12"/>
      <name val="B Titr"/>
      <charset val="178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name val="B Nazanin"/>
      <charset val="178"/>
    </font>
    <font>
      <sz val="10"/>
      <color indexed="8"/>
      <name val="B Mitra"/>
      <charset val="178"/>
    </font>
    <font>
      <b/>
      <sz val="9"/>
      <name val="B Mitra"/>
      <charset val="178"/>
    </font>
    <font>
      <sz val="20"/>
      <color indexed="8"/>
      <name val="B Mitra"/>
      <charset val="178"/>
    </font>
    <font>
      <b/>
      <sz val="22"/>
      <name val="B Mitra"/>
      <charset val="178"/>
    </font>
    <font>
      <sz val="18"/>
      <color indexed="8"/>
      <name val="B Mitra"/>
      <charset val="178"/>
    </font>
    <font>
      <b/>
      <sz val="20"/>
      <name val="B Titr"/>
      <charset val="178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B Mitra"/>
      <charset val="178"/>
    </font>
    <font>
      <b/>
      <sz val="18"/>
      <color theme="1"/>
      <name val="B Titr"/>
      <charset val="178"/>
    </font>
    <font>
      <b/>
      <sz val="14"/>
      <color indexed="8"/>
      <name val="B Titr"/>
      <charset val="178"/>
    </font>
    <font>
      <sz val="20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B Mitra"/>
      <charset val="178"/>
    </font>
    <font>
      <b/>
      <sz val="18"/>
      <color theme="1"/>
      <name val="B Mitra"/>
      <charset val="178"/>
    </font>
    <font>
      <b/>
      <sz val="26"/>
      <name val="B Mitra"/>
      <charset val="178"/>
    </font>
    <font>
      <b/>
      <sz val="14"/>
      <color theme="1"/>
      <name val="B Titr"/>
      <charset val="178"/>
    </font>
    <font>
      <b/>
      <sz val="16"/>
      <name val="B Karim"/>
      <charset val="178"/>
    </font>
    <font>
      <b/>
      <sz val="11"/>
      <color theme="1"/>
      <name val="Calibri"/>
      <family val="2"/>
      <scheme val="minor"/>
    </font>
    <font>
      <b/>
      <sz val="11"/>
      <color rgb="FFFF0000"/>
      <name val="B Mitra"/>
      <charset val="178"/>
    </font>
    <font>
      <b/>
      <sz val="36"/>
      <color theme="1"/>
      <name val="B Titr"/>
      <charset val="178"/>
    </font>
    <font>
      <b/>
      <sz val="26"/>
      <color theme="1"/>
      <name val="B Titr"/>
      <charset val="178"/>
    </font>
    <font>
      <b/>
      <sz val="26"/>
      <color theme="1"/>
      <name val="Times New Roman"/>
      <family val="1"/>
    </font>
    <font>
      <b/>
      <sz val="28"/>
      <color theme="1"/>
      <name val="B Titr"/>
      <charset val="178"/>
    </font>
    <font>
      <b/>
      <sz val="26"/>
      <name val="B Titr"/>
      <charset val="178"/>
    </font>
    <font>
      <b/>
      <sz val="11"/>
      <color theme="1"/>
      <name val="B Titr"/>
      <charset val="178"/>
    </font>
    <font>
      <sz val="11"/>
      <color theme="1"/>
      <name val="B Mitra"/>
      <charset val="178"/>
    </font>
    <font>
      <b/>
      <sz val="16"/>
      <color theme="1"/>
      <name val="B Mitra"/>
      <charset val="178"/>
    </font>
    <font>
      <b/>
      <sz val="22"/>
      <color theme="1"/>
      <name val="B Titr"/>
      <charset val="178"/>
    </font>
    <font>
      <b/>
      <sz val="24"/>
      <color theme="1"/>
      <name val="B Titr"/>
      <charset val="178"/>
    </font>
    <font>
      <b/>
      <sz val="14"/>
      <color theme="1"/>
      <name val="B Mitra"/>
      <charset val="178"/>
    </font>
    <font>
      <b/>
      <sz val="11"/>
      <color rgb="FF000000"/>
      <name val="B Mitra"/>
      <charset val="178"/>
    </font>
    <font>
      <b/>
      <sz val="13"/>
      <color theme="1"/>
      <name val=" Mitra"/>
      <charset val="178"/>
    </font>
    <font>
      <sz val="14"/>
      <color theme="1"/>
      <name val="B Mitra"/>
      <charset val="178"/>
    </font>
    <font>
      <b/>
      <sz val="20"/>
      <color rgb="FFFF0000"/>
      <name val="B Mitra"/>
      <charset val="178"/>
    </font>
    <font>
      <b/>
      <sz val="14"/>
      <color rgb="FFFF0000"/>
      <name val="B Titr"/>
      <charset val="178"/>
    </font>
    <font>
      <b/>
      <sz val="16"/>
      <color indexed="8"/>
      <name val="B Titr"/>
      <charset val="178"/>
    </font>
    <font>
      <sz val="16"/>
      <color theme="1"/>
      <name val="B Titr"/>
      <charset val="178"/>
    </font>
    <font>
      <sz val="12"/>
      <color theme="1"/>
      <name val="B Mitra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rgb="FFFF0000"/>
      <name val="B Nazanin"/>
      <charset val="178"/>
    </font>
    <font>
      <sz val="18"/>
      <color theme="1"/>
      <name val="B Mitra"/>
      <charset val="178"/>
    </font>
    <font>
      <sz val="20"/>
      <color theme="1"/>
      <name val="B Mitra"/>
      <charset val="178"/>
    </font>
    <font>
      <sz val="22"/>
      <color theme="1"/>
      <name val="B Mitra"/>
      <charset val="178"/>
    </font>
    <font>
      <b/>
      <sz val="8"/>
      <color indexed="8"/>
      <name val="B Mitra"/>
      <charset val="178"/>
    </font>
    <font>
      <sz val="15"/>
      <color theme="1"/>
      <name val="B Mitra"/>
      <charset val="178"/>
    </font>
    <font>
      <b/>
      <sz val="17"/>
      <name val="B Mitra"/>
      <charset val="178"/>
    </font>
    <font>
      <sz val="14"/>
      <color rgb="FFFF0000"/>
      <name val="B Mitra"/>
      <charset val="178"/>
    </font>
    <font>
      <b/>
      <sz val="13"/>
      <name val="B Mitra"/>
      <charset val="178"/>
    </font>
    <font>
      <b/>
      <sz val="15"/>
      <name val="B Titr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B Nazanin"/>
      <charset val="178"/>
    </font>
    <font>
      <b/>
      <sz val="9"/>
      <name val="B Nazanin"/>
      <charset val="178"/>
    </font>
    <font>
      <b/>
      <sz val="10"/>
      <name val="Nazanin"/>
      <charset val="178"/>
    </font>
    <font>
      <b/>
      <sz val="18"/>
      <name val="B Yagut"/>
      <charset val="178"/>
    </font>
    <font>
      <b/>
      <sz val="8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5" fillId="0" borderId="0"/>
  </cellStyleXfs>
  <cellXfs count="686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 readingOrder="2"/>
    </xf>
    <xf numFmtId="0" fontId="22" fillId="0" borderId="0" xfId="0" applyFont="1" applyBorder="1"/>
    <xf numFmtId="3" fontId="0" fillId="0" borderId="0" xfId="0" applyNumberFormat="1"/>
    <xf numFmtId="0" fontId="10" fillId="3" borderId="1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29" fillId="0" borderId="0" xfId="0" applyFont="1"/>
    <xf numFmtId="0" fontId="9" fillId="0" borderId="9" xfId="0" applyFont="1" applyFill="1" applyBorder="1" applyAlignment="1">
      <alignment horizontal="center"/>
    </xf>
    <xf numFmtId="0" fontId="30" fillId="0" borderId="0" xfId="0" applyFont="1"/>
    <xf numFmtId="0" fontId="2" fillId="0" borderId="21" xfId="0" applyFont="1" applyBorder="1" applyAlignment="1">
      <alignment vertical="center" readingOrder="2"/>
    </xf>
    <xf numFmtId="0" fontId="23" fillId="0" borderId="0" xfId="0" applyFont="1" applyAlignment="1">
      <alignment vertical="center" readingOrder="2"/>
    </xf>
    <xf numFmtId="0" fontId="28" fillId="0" borderId="0" xfId="0" applyFont="1" applyBorder="1" applyAlignment="1">
      <alignment vertical="justify" readingOrder="2"/>
    </xf>
    <xf numFmtId="0" fontId="28" fillId="0" borderId="0" xfId="0" applyFont="1" applyBorder="1" applyAlignment="1">
      <alignment vertical="center" readingOrder="2"/>
    </xf>
    <xf numFmtId="0" fontId="32" fillId="0" borderId="0" xfId="0" applyFont="1"/>
    <xf numFmtId="0" fontId="0" fillId="0" borderId="0" xfId="0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3" fontId="34" fillId="0" borderId="29" xfId="0" applyNumberFormat="1" applyFont="1" applyBorder="1" applyAlignment="1">
      <alignment horizontal="center" vertical="center"/>
    </xf>
    <xf numFmtId="3" fontId="34" fillId="0" borderId="20" xfId="0" applyNumberFormat="1" applyFont="1" applyBorder="1" applyAlignment="1">
      <alignment horizontal="center" vertical="center"/>
    </xf>
    <xf numFmtId="3" fontId="34" fillId="0" borderId="3" xfId="0" applyNumberFormat="1" applyFont="1" applyBorder="1" applyAlignment="1">
      <alignment horizontal="center" vertical="center"/>
    </xf>
    <xf numFmtId="3" fontId="34" fillId="3" borderId="30" xfId="0" applyNumberFormat="1" applyFont="1" applyFill="1" applyBorder="1" applyAlignment="1">
      <alignment horizontal="center" vertical="center"/>
    </xf>
    <xf numFmtId="3" fontId="34" fillId="3" borderId="31" xfId="0" applyNumberFormat="1" applyFont="1" applyFill="1" applyBorder="1" applyAlignment="1">
      <alignment horizontal="center" vertical="center"/>
    </xf>
    <xf numFmtId="0" fontId="40" fillId="0" borderId="0" xfId="0" applyFont="1"/>
    <xf numFmtId="0" fontId="1" fillId="0" borderId="0" xfId="0" applyFont="1" applyBorder="1" applyAlignment="1">
      <alignment horizontal="center" vertical="center" wrapText="1"/>
    </xf>
    <xf numFmtId="3" fontId="28" fillId="0" borderId="3" xfId="0" applyNumberFormat="1" applyFont="1" applyBorder="1" applyAlignment="1">
      <alignment horizontal="center" vertical="center" wrapText="1" readingOrder="2"/>
    </xf>
    <xf numFmtId="0" fontId="41" fillId="0" borderId="0" xfId="0" applyFont="1"/>
    <xf numFmtId="3" fontId="38" fillId="0" borderId="0" xfId="0" applyNumberFormat="1" applyFont="1"/>
    <xf numFmtId="3" fontId="16" fillId="0" borderId="3" xfId="0" applyNumberFormat="1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justify"/>
    </xf>
    <xf numFmtId="0" fontId="36" fillId="0" borderId="3" xfId="0" applyFont="1" applyBorder="1" applyAlignment="1">
      <alignment horizontal="center" vertical="center"/>
    </xf>
    <xf numFmtId="3" fontId="36" fillId="0" borderId="3" xfId="0" applyNumberFormat="1" applyFont="1" applyBorder="1" applyAlignment="1">
      <alignment horizontal="center" vertical="center"/>
    </xf>
    <xf numFmtId="3" fontId="12" fillId="4" borderId="3" xfId="0" applyNumberFormat="1" applyFont="1" applyFill="1" applyBorder="1" applyAlignment="1">
      <alignment horizontal="center" vertical="center"/>
    </xf>
    <xf numFmtId="0" fontId="12" fillId="0" borderId="3" xfId="0" applyFont="1" applyBorder="1"/>
    <xf numFmtId="0" fontId="12" fillId="7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3" fontId="10" fillId="4" borderId="3" xfId="0" applyNumberFormat="1" applyFont="1" applyFill="1" applyBorder="1" applyAlignment="1">
      <alignment horizontal="center"/>
    </xf>
    <xf numFmtId="3" fontId="41" fillId="0" borderId="0" xfId="0" applyNumberFormat="1" applyFont="1"/>
    <xf numFmtId="3" fontId="45" fillId="0" borderId="0" xfId="0" applyNumberFormat="1" applyFont="1"/>
    <xf numFmtId="3" fontId="46" fillId="0" borderId="0" xfId="0" applyNumberFormat="1" applyFont="1"/>
    <xf numFmtId="0" fontId="45" fillId="0" borderId="0" xfId="0" applyFont="1"/>
    <xf numFmtId="0" fontId="47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readingOrder="2"/>
    </xf>
    <xf numFmtId="0" fontId="39" fillId="0" borderId="0" xfId="0" applyFont="1" applyBorder="1"/>
    <xf numFmtId="3" fontId="0" fillId="0" borderId="0" xfId="0" applyNumberFormat="1" applyBorder="1"/>
    <xf numFmtId="0" fontId="3" fillId="0" borderId="0" xfId="0" applyFont="1" applyBorder="1" applyAlignment="1">
      <alignment horizontal="center" vertical="center" readingOrder="2"/>
    </xf>
    <xf numFmtId="0" fontId="42" fillId="0" borderId="0" xfId="0" applyFont="1" applyBorder="1" applyAlignment="1">
      <alignment horizontal="center"/>
    </xf>
    <xf numFmtId="0" fontId="47" fillId="0" borderId="3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right" vertical="center" readingOrder="2"/>
    </xf>
    <xf numFmtId="0" fontId="8" fillId="0" borderId="55" xfId="0" applyFont="1" applyBorder="1" applyAlignment="1">
      <alignment horizontal="right" vertical="center" readingOrder="2"/>
    </xf>
    <xf numFmtId="0" fontId="20" fillId="8" borderId="55" xfId="0" applyFont="1" applyFill="1" applyBorder="1" applyAlignment="1">
      <alignment vertical="center"/>
    </xf>
    <xf numFmtId="0" fontId="47" fillId="8" borderId="3" xfId="0" applyFont="1" applyFill="1" applyBorder="1" applyAlignment="1">
      <alignment horizontal="center" vertical="center" wrapText="1"/>
    </xf>
    <xf numFmtId="0" fontId="5" fillId="8" borderId="55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left" vertical="justify" readingOrder="2"/>
    </xf>
    <xf numFmtId="0" fontId="8" fillId="8" borderId="55" xfId="0" applyFont="1" applyFill="1" applyBorder="1" applyAlignment="1">
      <alignment horizontal="right" vertical="center" readingOrder="2"/>
    </xf>
    <xf numFmtId="0" fontId="8" fillId="4" borderId="55" xfId="0" applyFont="1" applyFill="1" applyBorder="1" applyAlignment="1">
      <alignment horizontal="right" vertical="center" readingOrder="2"/>
    </xf>
    <xf numFmtId="0" fontId="8" fillId="0" borderId="55" xfId="0" applyFont="1" applyFill="1" applyBorder="1" applyAlignment="1">
      <alignment horizontal="right" vertical="center" wrapText="1" readingOrder="2"/>
    </xf>
    <xf numFmtId="0" fontId="52" fillId="0" borderId="55" xfId="0" applyFont="1" applyBorder="1"/>
    <xf numFmtId="3" fontId="47" fillId="0" borderId="0" xfId="0" applyNumberFormat="1" applyFont="1" applyAlignment="1">
      <alignment horizontal="center" vertical="center" wrapText="1"/>
    </xf>
    <xf numFmtId="0" fontId="52" fillId="8" borderId="55" xfId="0" applyFont="1" applyFill="1" applyBorder="1" applyAlignment="1">
      <alignment horizontal="center" vertical="center"/>
    </xf>
    <xf numFmtId="0" fontId="52" fillId="9" borderId="34" xfId="0" applyFont="1" applyFill="1" applyBorder="1" applyAlignment="1">
      <alignment horizontal="center" vertical="center"/>
    </xf>
    <xf numFmtId="0" fontId="47" fillId="9" borderId="30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readingOrder="2"/>
    </xf>
    <xf numFmtId="0" fontId="0" fillId="0" borderId="0" xfId="0" applyFont="1"/>
    <xf numFmtId="0" fontId="54" fillId="0" borderId="0" xfId="0" applyFont="1" applyAlignment="1">
      <alignment horizontal="center" readingOrder="2"/>
    </xf>
    <xf numFmtId="0" fontId="55" fillId="0" borderId="0" xfId="0" applyFont="1" applyAlignment="1">
      <alignment horizontal="center" readingOrder="2"/>
    </xf>
    <xf numFmtId="0" fontId="56" fillId="0" borderId="0" xfId="0" applyFont="1" applyAlignment="1">
      <alignment horizontal="center" readingOrder="2"/>
    </xf>
    <xf numFmtId="0" fontId="3" fillId="0" borderId="55" xfId="0" applyFont="1" applyBorder="1" applyAlignment="1">
      <alignment horizontal="center" vertical="center" wrapText="1" readingOrder="2"/>
    </xf>
    <xf numFmtId="0" fontId="4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center" readingOrder="2"/>
    </xf>
    <xf numFmtId="0" fontId="60" fillId="0" borderId="0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 readingOrder="2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justify"/>
    </xf>
    <xf numFmtId="0" fontId="10" fillId="2" borderId="3" xfId="0" applyFont="1" applyFill="1" applyBorder="1" applyAlignment="1">
      <alignment horizontal="center"/>
    </xf>
    <xf numFmtId="0" fontId="13" fillId="0" borderId="21" xfId="0" applyFont="1" applyBorder="1" applyAlignment="1">
      <alignment vertical="center" readingOrder="2"/>
    </xf>
    <xf numFmtId="0" fontId="1" fillId="0" borderId="21" xfId="0" applyFont="1" applyBorder="1" applyAlignment="1">
      <alignment vertical="center" readingOrder="2"/>
    </xf>
    <xf numFmtId="0" fontId="1" fillId="0" borderId="28" xfId="0" applyFont="1" applyBorder="1" applyAlignment="1">
      <alignment vertical="center" readingOrder="2"/>
    </xf>
    <xf numFmtId="0" fontId="2" fillId="0" borderId="28" xfId="0" applyFont="1" applyBorder="1" applyAlignment="1">
      <alignment vertical="center" readingOrder="2"/>
    </xf>
    <xf numFmtId="0" fontId="0" fillId="0" borderId="1" xfId="0" applyBorder="1"/>
    <xf numFmtId="0" fontId="64" fillId="0" borderId="3" xfId="0" applyFont="1" applyBorder="1" applyAlignment="1">
      <alignment horizontal="center" vertical="justify"/>
    </xf>
    <xf numFmtId="0" fontId="64" fillId="0" borderId="26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justify"/>
    </xf>
    <xf numFmtId="0" fontId="47" fillId="0" borderId="3" xfId="0" applyFont="1" applyBorder="1" applyAlignment="1">
      <alignment horizontal="center" vertical="justify"/>
    </xf>
    <xf numFmtId="0" fontId="42" fillId="0" borderId="55" xfId="0" applyFont="1" applyBorder="1" applyAlignment="1">
      <alignment horizontal="center" vertical="justify"/>
    </xf>
    <xf numFmtId="0" fontId="42" fillId="0" borderId="29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justify"/>
    </xf>
    <xf numFmtId="164" fontId="47" fillId="0" borderId="56" xfId="0" applyNumberFormat="1" applyFont="1" applyFill="1" applyBorder="1" applyAlignment="1">
      <alignment horizontal="center" vertical="center" wrapText="1"/>
    </xf>
    <xf numFmtId="0" fontId="65" fillId="0" borderId="26" xfId="0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/>
    <xf numFmtId="0" fontId="47" fillId="0" borderId="26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64" fillId="8" borderId="30" xfId="0" applyFont="1" applyFill="1" applyBorder="1" applyAlignment="1">
      <alignment horizontal="center" vertical="center"/>
    </xf>
    <xf numFmtId="0" fontId="64" fillId="8" borderId="31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right" vertical="center" readingOrder="2"/>
    </xf>
    <xf numFmtId="0" fontId="50" fillId="0" borderId="0" xfId="0" applyFont="1" applyAlignment="1">
      <alignment horizontal="center" vertical="center" wrapText="1"/>
    </xf>
    <xf numFmtId="0" fontId="61" fillId="0" borderId="26" xfId="0" applyFont="1" applyBorder="1" applyAlignment="1">
      <alignment horizontal="center" vertical="center"/>
    </xf>
    <xf numFmtId="0" fontId="64" fillId="0" borderId="3" xfId="0" applyFont="1" applyBorder="1" applyAlignment="1">
      <alignment horizontal="center" vertical="center"/>
    </xf>
    <xf numFmtId="0" fontId="64" fillId="0" borderId="26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 readingOrder="2"/>
    </xf>
    <xf numFmtId="0" fontId="4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vertical="center" readingOrder="2"/>
    </xf>
    <xf numFmtId="0" fontId="2" fillId="0" borderId="23" xfId="0" applyFont="1" applyBorder="1" applyAlignment="1">
      <alignment vertical="center" readingOrder="2"/>
    </xf>
    <xf numFmtId="0" fontId="1" fillId="0" borderId="0" xfId="0" applyFont="1" applyBorder="1" applyAlignment="1">
      <alignment vertical="center" readingOrder="2"/>
    </xf>
    <xf numFmtId="0" fontId="1" fillId="0" borderId="4" xfId="0" applyFont="1" applyBorder="1" applyAlignment="1">
      <alignment vertical="center" readingOrder="2"/>
    </xf>
    <xf numFmtId="0" fontId="14" fillId="0" borderId="0" xfId="0" applyFont="1" applyBorder="1" applyAlignment="1">
      <alignment vertical="center" readingOrder="2"/>
    </xf>
    <xf numFmtId="0" fontId="14" fillId="0" borderId="4" xfId="0" applyFont="1" applyBorder="1" applyAlignment="1">
      <alignment vertical="center" readingOrder="2"/>
    </xf>
    <xf numFmtId="0" fontId="13" fillId="0" borderId="23" xfId="0" applyFont="1" applyBorder="1" applyAlignment="1">
      <alignment vertical="center" readingOrder="2"/>
    </xf>
    <xf numFmtId="3" fontId="36" fillId="10" borderId="23" xfId="0" applyNumberFormat="1" applyFont="1" applyFill="1" applyBorder="1" applyAlignment="1">
      <alignment horizontal="center" vertical="center"/>
    </xf>
    <xf numFmtId="3" fontId="12" fillId="10" borderId="23" xfId="0" applyNumberFormat="1" applyFont="1" applyFill="1" applyBorder="1" applyAlignment="1">
      <alignment horizontal="center" vertical="center"/>
    </xf>
    <xf numFmtId="3" fontId="12" fillId="10" borderId="38" xfId="0" applyNumberFormat="1" applyFont="1" applyFill="1" applyBorder="1" applyAlignment="1">
      <alignment horizontal="center" vertical="center"/>
    </xf>
    <xf numFmtId="0" fontId="49" fillId="0" borderId="12" xfId="0" applyFont="1" applyBorder="1" applyAlignment="1">
      <alignment vertical="center" readingOrder="2"/>
    </xf>
    <xf numFmtId="0" fontId="18" fillId="0" borderId="23" xfId="0" applyFont="1" applyBorder="1" applyAlignment="1">
      <alignment vertical="center" readingOrder="2"/>
    </xf>
    <xf numFmtId="0" fontId="18" fillId="0" borderId="38" xfId="0" applyFont="1" applyBorder="1" applyAlignment="1">
      <alignment vertical="center" readingOrder="2"/>
    </xf>
    <xf numFmtId="0" fontId="43" fillId="0" borderId="0" xfId="0" applyFont="1" applyAlignment="1">
      <alignment vertical="center" wrapText="1"/>
    </xf>
    <xf numFmtId="0" fontId="50" fillId="0" borderId="0" xfId="0" applyFont="1" applyAlignment="1">
      <alignment vertical="center" wrapText="1"/>
    </xf>
    <xf numFmtId="0" fontId="71" fillId="0" borderId="0" xfId="0" applyFont="1" applyAlignment="1">
      <alignment horizontal="center" vertical="center"/>
    </xf>
    <xf numFmtId="0" fontId="64" fillId="0" borderId="29" xfId="0" applyFont="1" applyBorder="1" applyAlignment="1">
      <alignment horizontal="center" vertical="center"/>
    </xf>
    <xf numFmtId="0" fontId="64" fillId="0" borderId="29" xfId="0" applyFont="1" applyBorder="1" applyAlignment="1">
      <alignment horizontal="center" vertical="justify"/>
    </xf>
    <xf numFmtId="0" fontId="64" fillId="0" borderId="20" xfId="0" applyFont="1" applyBorder="1" applyAlignment="1">
      <alignment horizontal="center" vertical="center"/>
    </xf>
    <xf numFmtId="3" fontId="61" fillId="8" borderId="47" xfId="0" applyNumberFormat="1" applyFont="1" applyFill="1" applyBorder="1" applyAlignment="1">
      <alignment horizontal="center" vertical="center"/>
    </xf>
    <xf numFmtId="3" fontId="64" fillId="8" borderId="47" xfId="0" applyNumberFormat="1" applyFont="1" applyFill="1" applyBorder="1" applyAlignment="1">
      <alignment horizontal="center" vertical="center"/>
    </xf>
    <xf numFmtId="3" fontId="61" fillId="8" borderId="62" xfId="0" applyNumberFormat="1" applyFont="1" applyFill="1" applyBorder="1" applyAlignment="1">
      <alignment vertical="center"/>
    </xf>
    <xf numFmtId="0" fontId="2" fillId="0" borderId="22" xfId="0" applyFont="1" applyBorder="1" applyAlignment="1">
      <alignment vertical="center" readingOrder="2"/>
    </xf>
    <xf numFmtId="0" fontId="64" fillId="0" borderId="30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64" fillId="0" borderId="30" xfId="0" applyFont="1" applyBorder="1" applyAlignment="1">
      <alignment horizontal="center" vertical="justify"/>
    </xf>
    <xf numFmtId="0" fontId="64" fillId="0" borderId="31" xfId="0" applyFont="1" applyBorder="1" applyAlignment="1">
      <alignment horizontal="center" vertical="center"/>
    </xf>
    <xf numFmtId="0" fontId="42" fillId="0" borderId="54" xfId="0" applyFont="1" applyBorder="1" applyAlignment="1">
      <alignment vertical="justify"/>
    </xf>
    <xf numFmtId="0" fontId="42" fillId="0" borderId="55" xfId="0" applyFont="1" applyBorder="1" applyAlignment="1">
      <alignment vertical="justify"/>
    </xf>
    <xf numFmtId="3" fontId="61" fillId="8" borderId="7" xfId="0" applyNumberFormat="1" applyFont="1" applyFill="1" applyBorder="1" applyAlignment="1">
      <alignment horizontal="center" vertical="center"/>
    </xf>
    <xf numFmtId="0" fontId="61" fillId="10" borderId="0" xfId="0" applyFont="1" applyFill="1" applyBorder="1" applyAlignment="1">
      <alignment horizontal="center" vertical="center"/>
    </xf>
    <xf numFmtId="3" fontId="61" fillId="10" borderId="0" xfId="0" applyNumberFormat="1" applyFont="1" applyFill="1" applyBorder="1" applyAlignment="1">
      <alignment horizontal="center" vertical="center"/>
    </xf>
    <xf numFmtId="3" fontId="64" fillId="10" borderId="0" xfId="0" applyNumberFormat="1" applyFont="1" applyFill="1" applyBorder="1" applyAlignment="1">
      <alignment horizontal="center" vertical="center"/>
    </xf>
    <xf numFmtId="3" fontId="61" fillId="10" borderId="0" xfId="0" applyNumberFormat="1" applyFont="1" applyFill="1" applyBorder="1" applyAlignment="1">
      <alignment vertical="center"/>
    </xf>
    <xf numFmtId="0" fontId="0" fillId="10" borderId="0" xfId="0" applyFill="1"/>
    <xf numFmtId="0" fontId="26" fillId="0" borderId="0" xfId="0" applyFont="1" applyAlignment="1">
      <alignment vertical="center" readingOrder="2"/>
    </xf>
    <xf numFmtId="0" fontId="64" fillId="0" borderId="56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right" vertical="center" readingOrder="2"/>
    </xf>
    <xf numFmtId="0" fontId="8" fillId="0" borderId="0" xfId="0" applyFont="1" applyBorder="1" applyAlignment="1">
      <alignment vertical="center" readingOrder="2"/>
    </xf>
    <xf numFmtId="0" fontId="8" fillId="0" borderId="4" xfId="0" applyFont="1" applyBorder="1" applyAlignment="1">
      <alignment vertical="center" readingOrder="2"/>
    </xf>
    <xf numFmtId="0" fontId="47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4" fillId="0" borderId="6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readingOrder="2"/>
    </xf>
    <xf numFmtId="0" fontId="67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 readingOrder="2"/>
    </xf>
    <xf numFmtId="0" fontId="1" fillId="0" borderId="55" xfId="0" applyFont="1" applyBorder="1" applyAlignment="1">
      <alignment horizontal="center" vertical="center" wrapText="1" readingOrder="2"/>
    </xf>
    <xf numFmtId="0" fontId="4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4" xfId="0" applyFont="1" applyFill="1" applyBorder="1" applyAlignment="1">
      <alignment horizontal="center" vertical="center" wrapText="1" readingOrder="2"/>
    </xf>
    <xf numFmtId="0" fontId="23" fillId="0" borderId="3" xfId="0" applyFont="1" applyFill="1" applyBorder="1" applyAlignment="1">
      <alignment horizontal="right" vertical="center" readingOrder="2"/>
    </xf>
    <xf numFmtId="0" fontId="1" fillId="0" borderId="3" xfId="0" applyFont="1" applyFill="1" applyBorder="1" applyAlignment="1">
      <alignment horizontal="center" vertical="center" readingOrder="2"/>
    </xf>
    <xf numFmtId="3" fontId="14" fillId="0" borderId="75" xfId="0" applyNumberFormat="1" applyFont="1" applyBorder="1" applyAlignment="1">
      <alignment horizontal="center"/>
    </xf>
    <xf numFmtId="0" fontId="23" fillId="0" borderId="3" xfId="0" applyFont="1" applyBorder="1" applyAlignment="1">
      <alignment horizontal="right" vertical="center" readingOrder="2"/>
    </xf>
    <xf numFmtId="0" fontId="1" fillId="0" borderId="3" xfId="0" applyFont="1" applyBorder="1" applyAlignment="1">
      <alignment horizontal="center" vertical="center" readingOrder="2"/>
    </xf>
    <xf numFmtId="0" fontId="1" fillId="0" borderId="3" xfId="0" applyFont="1" applyFill="1" applyBorder="1" applyAlignment="1">
      <alignment horizontal="right" vertical="center" readingOrder="2"/>
    </xf>
    <xf numFmtId="0" fontId="10" fillId="2" borderId="3" xfId="0" applyFont="1" applyFill="1" applyBorder="1" applyAlignment="1">
      <alignment horizontal="center" vertical="center"/>
    </xf>
    <xf numFmtId="3" fontId="12" fillId="4" borderId="75" xfId="0" applyNumberFormat="1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/>
    </xf>
    <xf numFmtId="0" fontId="10" fillId="9" borderId="77" xfId="0" applyFont="1" applyFill="1" applyBorder="1" applyAlignment="1">
      <alignment horizontal="center" vertical="center"/>
    </xf>
    <xf numFmtId="3" fontId="12" fillId="9" borderId="77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 wrapText="1"/>
    </xf>
    <xf numFmtId="3" fontId="73" fillId="0" borderId="9" xfId="0" applyNumberFormat="1" applyFont="1" applyBorder="1" applyAlignment="1">
      <alignment horizontal="center" vertical="center" wrapText="1" readingOrder="2"/>
    </xf>
    <xf numFmtId="3" fontId="73" fillId="0" borderId="10" xfId="0" applyNumberFormat="1" applyFont="1" applyBorder="1" applyAlignment="1">
      <alignment horizontal="center" vertical="center" wrapText="1" readingOrder="2"/>
    </xf>
    <xf numFmtId="0" fontId="73" fillId="0" borderId="60" xfId="0" applyFont="1" applyBorder="1" applyAlignment="1">
      <alignment horizontal="center" vertical="center" readingOrder="2"/>
    </xf>
    <xf numFmtId="0" fontId="73" fillId="0" borderId="55" xfId="0" applyFont="1" applyBorder="1" applyAlignment="1">
      <alignment horizontal="center" vertical="center" readingOrder="2"/>
    </xf>
    <xf numFmtId="0" fontId="73" fillId="0" borderId="0" xfId="0" applyFont="1" applyBorder="1" applyAlignment="1">
      <alignment vertical="center" readingOrder="2"/>
    </xf>
    <xf numFmtId="3" fontId="73" fillId="0" borderId="22" xfId="0" applyNumberFormat="1" applyFont="1" applyBorder="1" applyAlignment="1">
      <alignment horizontal="center" vertical="center" wrapText="1"/>
    </xf>
    <xf numFmtId="3" fontId="74" fillId="0" borderId="63" xfId="0" applyNumberFormat="1" applyFont="1" applyFill="1" applyBorder="1" applyAlignment="1">
      <alignment horizontal="center" vertical="center"/>
    </xf>
    <xf numFmtId="3" fontId="73" fillId="0" borderId="51" xfId="0" applyNumberFormat="1" applyFont="1" applyBorder="1" applyAlignment="1">
      <alignment horizontal="center" vertical="center" wrapText="1"/>
    </xf>
    <xf numFmtId="3" fontId="73" fillId="0" borderId="51" xfId="0" applyNumberFormat="1" applyFont="1" applyFill="1" applyBorder="1" applyAlignment="1">
      <alignment horizontal="center" vertical="center"/>
    </xf>
    <xf numFmtId="0" fontId="74" fillId="0" borderId="0" xfId="0" applyFont="1"/>
    <xf numFmtId="3" fontId="73" fillId="0" borderId="36" xfId="0" applyNumberFormat="1" applyFont="1" applyBorder="1" applyAlignment="1">
      <alignment horizontal="center" vertical="center" wrapText="1" readingOrder="2"/>
    </xf>
    <xf numFmtId="3" fontId="73" fillId="0" borderId="0" xfId="0" applyNumberFormat="1" applyFont="1" applyBorder="1" applyAlignment="1">
      <alignment horizontal="right" vertical="center" readingOrder="2"/>
    </xf>
    <xf numFmtId="3" fontId="75" fillId="0" borderId="0" xfId="0" applyNumberFormat="1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3" fontId="12" fillId="7" borderId="75" xfId="0" applyNumberFormat="1" applyFont="1" applyFill="1" applyBorder="1" applyAlignment="1">
      <alignment horizontal="center" vertical="center"/>
    </xf>
    <xf numFmtId="0" fontId="9" fillId="8" borderId="3" xfId="0" applyFont="1" applyFill="1" applyBorder="1" applyAlignment="1">
      <alignment vertical="center"/>
    </xf>
    <xf numFmtId="3" fontId="36" fillId="3" borderId="77" xfId="0" applyNumberFormat="1" applyFont="1" applyFill="1" applyBorder="1" applyAlignment="1">
      <alignment horizontal="center" vertical="center"/>
    </xf>
    <xf numFmtId="3" fontId="12" fillId="3" borderId="77" xfId="0" applyNumberFormat="1" applyFont="1" applyFill="1" applyBorder="1" applyAlignment="1">
      <alignment horizontal="center" vertical="center"/>
    </xf>
    <xf numFmtId="3" fontId="12" fillId="3" borderId="78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0" fontId="58" fillId="0" borderId="0" xfId="0" applyFont="1" applyBorder="1" applyAlignment="1">
      <alignment vertical="center"/>
    </xf>
    <xf numFmtId="0" fontId="58" fillId="0" borderId="0" xfId="0" applyFont="1" applyBorder="1" applyAlignment="1">
      <alignment vertical="center" readingOrder="2"/>
    </xf>
    <xf numFmtId="0" fontId="37" fillId="0" borderId="0" xfId="0" applyFont="1" applyBorder="1" applyAlignment="1">
      <alignment vertical="center"/>
    </xf>
    <xf numFmtId="0" fontId="10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 vertical="center" readingOrder="2"/>
    </xf>
    <xf numFmtId="0" fontId="12" fillId="4" borderId="3" xfId="0" applyFont="1" applyFill="1" applyBorder="1" applyAlignment="1">
      <alignment horizontal="center" vertical="center"/>
    </xf>
    <xf numFmtId="3" fontId="14" fillId="4" borderId="6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justify"/>
    </xf>
    <xf numFmtId="0" fontId="3" fillId="0" borderId="3" xfId="0" applyFont="1" applyFill="1" applyBorder="1" applyAlignment="1">
      <alignment horizontal="right" vertical="center" readingOrder="2"/>
    </xf>
    <xf numFmtId="0" fontId="14" fillId="0" borderId="3" xfId="0" applyFont="1" applyFill="1" applyBorder="1" applyAlignment="1">
      <alignment horizontal="right" vertical="center" readingOrder="2"/>
    </xf>
    <xf numFmtId="0" fontId="12" fillId="0" borderId="3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3" fontId="36" fillId="0" borderId="3" xfId="0" applyNumberFormat="1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3" fontId="12" fillId="4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" fontId="14" fillId="4" borderId="6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 wrapText="1" readingOrder="2"/>
    </xf>
    <xf numFmtId="0" fontId="14" fillId="4" borderId="3" xfId="0" applyFont="1" applyFill="1" applyBorder="1" applyAlignment="1">
      <alignment horizontal="right" vertical="center" readingOrder="2"/>
    </xf>
    <xf numFmtId="0" fontId="15" fillId="2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readingOrder="2"/>
    </xf>
    <xf numFmtId="0" fontId="47" fillId="0" borderId="0" xfId="0" applyFont="1" applyAlignment="1">
      <alignment vertical="center" wrapText="1"/>
    </xf>
    <xf numFmtId="0" fontId="51" fillId="0" borderId="0" xfId="0" applyFont="1" applyAlignment="1">
      <alignment vertical="center"/>
    </xf>
    <xf numFmtId="0" fontId="77" fillId="0" borderId="0" xfId="0" applyFont="1" applyAlignment="1">
      <alignment horizontal="center" vertical="center" wrapText="1"/>
    </xf>
    <xf numFmtId="0" fontId="78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readingOrder="2"/>
    </xf>
    <xf numFmtId="0" fontId="9" fillId="0" borderId="3" xfId="0" applyFont="1" applyBorder="1" applyAlignment="1">
      <alignment vertical="center"/>
    </xf>
    <xf numFmtId="3" fontId="12" fillId="0" borderId="2" xfId="0" applyNumberFormat="1" applyFont="1" applyBorder="1" applyAlignment="1">
      <alignment horizontal="center"/>
    </xf>
    <xf numFmtId="3" fontId="12" fillId="4" borderId="2" xfId="0" applyNumberFormat="1" applyFont="1" applyFill="1" applyBorder="1" applyAlignment="1">
      <alignment horizontal="center" vertical="center"/>
    </xf>
    <xf numFmtId="0" fontId="4" fillId="0" borderId="79" xfId="0" applyFont="1" applyBorder="1" applyAlignment="1">
      <alignment vertical="center" wrapText="1"/>
    </xf>
    <xf numFmtId="0" fontId="79" fillId="4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79" fillId="11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readingOrder="2"/>
    </xf>
    <xf numFmtId="0" fontId="13" fillId="0" borderId="3" xfId="0" applyFont="1" applyFill="1" applyBorder="1" applyAlignment="1">
      <alignment horizontal="center" vertical="justify" readingOrder="2"/>
    </xf>
    <xf numFmtId="0" fontId="7" fillId="0" borderId="3" xfId="0" applyFont="1" applyBorder="1" applyAlignment="1">
      <alignment horizontal="right" vertical="center"/>
    </xf>
    <xf numFmtId="0" fontId="60" fillId="0" borderId="3" xfId="0" applyFont="1" applyBorder="1"/>
    <xf numFmtId="0" fontId="16" fillId="0" borderId="3" xfId="0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left" vertical="justify" readingOrder="2"/>
    </xf>
    <xf numFmtId="3" fontId="16" fillId="2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readingOrder="2"/>
    </xf>
    <xf numFmtId="0" fontId="12" fillId="4" borderId="3" xfId="0" applyFont="1" applyFill="1" applyBorder="1" applyAlignment="1">
      <alignment vertical="center"/>
    </xf>
    <xf numFmtId="3" fontId="36" fillId="0" borderId="3" xfId="0" applyNumberFormat="1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3" fontId="12" fillId="4" borderId="3" xfId="0" applyNumberFormat="1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4" fillId="0" borderId="3" xfId="0" applyFont="1" applyFill="1" applyBorder="1" applyAlignment="1">
      <alignment vertical="center" wrapText="1" readingOrder="2"/>
    </xf>
    <xf numFmtId="0" fontId="12" fillId="4" borderId="3" xfId="0" applyFont="1" applyFill="1" applyBorder="1" applyAlignment="1">
      <alignment vertical="center" wrapText="1"/>
    </xf>
    <xf numFmtId="3" fontId="14" fillId="0" borderId="3" xfId="0" applyNumberFormat="1" applyFont="1" applyFill="1" applyBorder="1" applyAlignment="1">
      <alignment vertical="center" textRotation="90" wrapText="1" readingOrder="2"/>
    </xf>
    <xf numFmtId="0" fontId="36" fillId="0" borderId="3" xfId="0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25" fillId="5" borderId="3" xfId="0" applyFont="1" applyFill="1" applyBorder="1" applyAlignment="1">
      <alignment horizontal="center" vertical="center" readingOrder="2"/>
    </xf>
    <xf numFmtId="0" fontId="6" fillId="4" borderId="55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readingOrder="2"/>
    </xf>
    <xf numFmtId="0" fontId="23" fillId="0" borderId="3" xfId="0" applyFont="1" applyFill="1" applyBorder="1" applyAlignment="1">
      <alignment horizontal="center" vertical="center" wrapText="1" readingOrder="2"/>
    </xf>
    <xf numFmtId="0" fontId="23" fillId="4" borderId="3" xfId="0" applyFont="1" applyFill="1" applyBorder="1" applyAlignment="1">
      <alignment horizontal="center" vertical="center" readingOrder="2"/>
    </xf>
    <xf numFmtId="3" fontId="36" fillId="2" borderId="30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 readingOrder="2"/>
    </xf>
    <xf numFmtId="0" fontId="80" fillId="0" borderId="0" xfId="0" applyFont="1"/>
    <xf numFmtId="0" fontId="2" fillId="0" borderId="21" xfId="0" applyFont="1" applyBorder="1" applyAlignment="1">
      <alignment horizontal="center" vertical="center" wrapText="1" readingOrder="2"/>
    </xf>
    <xf numFmtId="0" fontId="2" fillId="0" borderId="21" xfId="0" applyFont="1" applyBorder="1" applyAlignment="1">
      <alignment horizontal="center" vertical="center" wrapText="1"/>
    </xf>
    <xf numFmtId="0" fontId="82" fillId="0" borderId="0" xfId="0" applyFont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3" fillId="0" borderId="2" xfId="0" applyFont="1" applyFill="1" applyBorder="1" applyAlignment="1">
      <alignment horizontal="center" vertical="center" wrapText="1"/>
    </xf>
    <xf numFmtId="0" fontId="83" fillId="0" borderId="3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readingOrder="2"/>
    </xf>
    <xf numFmtId="3" fontId="84" fillId="0" borderId="30" xfId="0" applyNumberFormat="1" applyFont="1" applyBorder="1" applyAlignment="1">
      <alignment horizontal="center" vertical="center" wrapText="1" readingOrder="2"/>
    </xf>
    <xf numFmtId="3" fontId="84" fillId="0" borderId="65" xfId="0" applyNumberFormat="1" applyFont="1" applyBorder="1" applyAlignment="1">
      <alignment horizontal="center" vertical="center" wrapText="1" readingOrder="2"/>
    </xf>
    <xf numFmtId="3" fontId="84" fillId="0" borderId="31" xfId="0" applyNumberFormat="1" applyFont="1" applyBorder="1" applyAlignment="1">
      <alignment horizontal="center" vertical="center" wrapText="1" readingOrder="2"/>
    </xf>
    <xf numFmtId="3" fontId="84" fillId="0" borderId="26" xfId="0" applyNumberFormat="1" applyFont="1" applyFill="1" applyBorder="1" applyAlignment="1">
      <alignment horizontal="center" vertical="center" wrapText="1"/>
    </xf>
    <xf numFmtId="3" fontId="84" fillId="0" borderId="52" xfId="0" applyNumberFormat="1" applyFont="1" applyFill="1" applyBorder="1" applyAlignment="1">
      <alignment horizontal="center" vertical="center" wrapText="1"/>
    </xf>
    <xf numFmtId="3" fontId="84" fillId="0" borderId="3" xfId="0" applyNumberFormat="1" applyFont="1" applyBorder="1" applyAlignment="1">
      <alignment horizontal="center" vertical="center" wrapText="1" readingOrder="2"/>
    </xf>
    <xf numFmtId="3" fontId="84" fillId="0" borderId="6" xfId="0" applyNumberFormat="1" applyFont="1" applyBorder="1" applyAlignment="1">
      <alignment horizontal="center" vertical="center" wrapText="1" readingOrder="2"/>
    </xf>
    <xf numFmtId="3" fontId="84" fillId="0" borderId="3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81" fillId="0" borderId="0" xfId="0" applyFont="1" applyBorder="1" applyAlignment="1">
      <alignment horizontal="center" vertical="center" wrapText="1"/>
    </xf>
    <xf numFmtId="0" fontId="81" fillId="0" borderId="0" xfId="0" applyFont="1" applyBorder="1" applyAlignment="1">
      <alignment vertical="center"/>
    </xf>
    <xf numFmtId="0" fontId="81" fillId="0" borderId="0" xfId="0" applyFont="1" applyAlignment="1">
      <alignment vertical="center" readingOrder="2"/>
    </xf>
    <xf numFmtId="3" fontId="84" fillId="0" borderId="0" xfId="0" applyNumberFormat="1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26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83" fillId="0" borderId="52" xfId="0" applyFont="1" applyFill="1" applyBorder="1" applyAlignment="1">
      <alignment horizontal="center" vertical="center" wrapText="1"/>
    </xf>
    <xf numFmtId="0" fontId="83" fillId="0" borderId="26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 readingOrder="2"/>
    </xf>
    <xf numFmtId="3" fontId="84" fillId="0" borderId="2" xfId="0" applyNumberFormat="1" applyFont="1" applyBorder="1" applyAlignment="1">
      <alignment horizontal="center" vertical="center" wrapText="1" readingOrder="2"/>
    </xf>
    <xf numFmtId="3" fontId="2" fillId="0" borderId="82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 readingOrder="2"/>
    </xf>
    <xf numFmtId="3" fontId="84" fillId="0" borderId="26" xfId="0" applyNumberFormat="1" applyFont="1" applyBorder="1" applyAlignment="1">
      <alignment horizontal="center" vertical="center" wrapText="1" readingOrder="2"/>
    </xf>
    <xf numFmtId="0" fontId="2" fillId="0" borderId="30" xfId="0" applyFont="1" applyBorder="1" applyAlignment="1">
      <alignment horizontal="center" vertical="center" wrapText="1" readingOrder="2"/>
    </xf>
    <xf numFmtId="0" fontId="2" fillId="0" borderId="55" xfId="0" applyFont="1" applyBorder="1" applyAlignment="1">
      <alignment horizontal="center" vertical="center" wrapText="1" readingOrder="2"/>
    </xf>
    <xf numFmtId="3" fontId="2" fillId="0" borderId="31" xfId="0" applyNumberFormat="1" applyFont="1" applyFill="1" applyBorder="1" applyAlignment="1">
      <alignment horizontal="center" vertical="center" wrapText="1"/>
    </xf>
    <xf numFmtId="0" fontId="86" fillId="10" borderId="0" xfId="1" applyFont="1" applyFill="1" applyBorder="1" applyAlignment="1">
      <alignment vertical="center" readingOrder="2"/>
    </xf>
    <xf numFmtId="0" fontId="89" fillId="10" borderId="2" xfId="1" applyFont="1" applyFill="1" applyBorder="1" applyAlignment="1">
      <alignment horizontal="center" vertical="center" readingOrder="2"/>
    </xf>
    <xf numFmtId="0" fontId="87" fillId="10" borderId="55" xfId="1" applyFont="1" applyFill="1" applyBorder="1" applyAlignment="1">
      <alignment horizontal="center" vertical="center"/>
    </xf>
    <xf numFmtId="0" fontId="87" fillId="10" borderId="3" xfId="1" applyFont="1" applyFill="1" applyBorder="1" applyAlignment="1">
      <alignment horizontal="center" vertical="center"/>
    </xf>
    <xf numFmtId="0" fontId="87" fillId="10" borderId="3" xfId="1" applyFont="1" applyFill="1" applyBorder="1" applyAlignment="1">
      <alignment horizontal="center" vertical="center" readingOrder="2"/>
    </xf>
    <xf numFmtId="0" fontId="87" fillId="13" borderId="3" xfId="1" applyFont="1" applyFill="1" applyBorder="1" applyAlignment="1">
      <alignment horizontal="center" vertical="center" readingOrder="2"/>
    </xf>
    <xf numFmtId="0" fontId="87" fillId="10" borderId="6" xfId="1" applyFont="1" applyFill="1" applyBorder="1" applyAlignment="1">
      <alignment horizontal="center" vertical="center" readingOrder="2"/>
    </xf>
    <xf numFmtId="0" fontId="87" fillId="10" borderId="55" xfId="1" applyFont="1" applyFill="1" applyBorder="1" applyAlignment="1">
      <alignment horizontal="center" vertical="center" readingOrder="2"/>
    </xf>
    <xf numFmtId="0" fontId="87" fillId="10" borderId="2" xfId="1" applyFont="1" applyFill="1" applyBorder="1" applyAlignment="1">
      <alignment horizontal="center" vertical="center" readingOrder="2"/>
    </xf>
    <xf numFmtId="0" fontId="87" fillId="14" borderId="55" xfId="1" applyFont="1" applyFill="1" applyBorder="1" applyAlignment="1">
      <alignment horizontal="center" vertical="center" readingOrder="2"/>
    </xf>
    <xf numFmtId="0" fontId="87" fillId="14" borderId="3" xfId="1" applyFont="1" applyFill="1" applyBorder="1" applyAlignment="1">
      <alignment horizontal="center" vertical="center" readingOrder="2"/>
    </xf>
    <xf numFmtId="0" fontId="87" fillId="14" borderId="6" xfId="1" applyFont="1" applyFill="1" applyBorder="1" applyAlignment="1">
      <alignment horizontal="center" vertical="center" readingOrder="2"/>
    </xf>
    <xf numFmtId="0" fontId="87" fillId="15" borderId="34" xfId="1" applyFont="1" applyFill="1" applyBorder="1" applyAlignment="1">
      <alignment horizontal="center" vertical="center" readingOrder="2"/>
    </xf>
    <xf numFmtId="0" fontId="87" fillId="15" borderId="30" xfId="1" applyFont="1" applyFill="1" applyBorder="1" applyAlignment="1">
      <alignment horizontal="center" vertical="center" readingOrder="2"/>
    </xf>
    <xf numFmtId="0" fontId="87" fillId="15" borderId="31" xfId="1" applyFont="1" applyFill="1" applyBorder="1" applyAlignment="1">
      <alignment horizontal="center" vertical="center" readingOrder="2"/>
    </xf>
    <xf numFmtId="3" fontId="3" fillId="0" borderId="6" xfId="0" applyNumberFormat="1" applyFont="1" applyFill="1" applyBorder="1" applyAlignment="1">
      <alignment horizontal="center" vertical="center" wrapText="1"/>
    </xf>
    <xf numFmtId="0" fontId="91" fillId="0" borderId="3" xfId="1" applyFont="1" applyFill="1" applyBorder="1" applyAlignment="1">
      <alignment vertical="center"/>
    </xf>
    <xf numFmtId="0" fontId="92" fillId="0" borderId="3" xfId="1" applyFont="1" applyFill="1" applyBorder="1" applyAlignment="1">
      <alignment horizontal="center" vertical="center" wrapText="1"/>
    </xf>
    <xf numFmtId="0" fontId="87" fillId="0" borderId="3" xfId="1" applyFont="1" applyFill="1" applyBorder="1" applyAlignment="1">
      <alignment horizontal="center" vertical="center"/>
    </xf>
    <xf numFmtId="0" fontId="87" fillId="0" borderId="3" xfId="0" applyFont="1" applyFill="1" applyBorder="1" applyAlignment="1">
      <alignment horizontal="center" vertical="center"/>
    </xf>
    <xf numFmtId="0" fontId="87" fillId="16" borderId="3" xfId="0" applyFont="1" applyFill="1" applyBorder="1" applyAlignment="1">
      <alignment horizontal="center" vertical="center"/>
    </xf>
    <xf numFmtId="0" fontId="93" fillId="16" borderId="3" xfId="0" applyFont="1" applyFill="1" applyBorder="1" applyAlignment="1">
      <alignment horizontal="center" vertical="center"/>
    </xf>
    <xf numFmtId="0" fontId="93" fillId="0" borderId="3" xfId="0" applyFont="1" applyFill="1" applyBorder="1" applyAlignment="1">
      <alignment horizontal="center" vertical="center"/>
    </xf>
    <xf numFmtId="0" fontId="93" fillId="10" borderId="0" xfId="0" applyFont="1" applyFill="1" applyAlignment="1">
      <alignment horizontal="center" vertical="center"/>
    </xf>
    <xf numFmtId="0" fontId="93" fillId="0" borderId="0" xfId="0" applyFont="1" applyBorder="1"/>
    <xf numFmtId="0" fontId="93" fillId="0" borderId="0" xfId="0" applyFont="1"/>
    <xf numFmtId="0" fontId="48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readingOrder="2"/>
    </xf>
    <xf numFmtId="0" fontId="62" fillId="0" borderId="0" xfId="0" applyFont="1" applyAlignment="1">
      <alignment horizontal="center" vertical="center" wrapText="1" readingOrder="2"/>
    </xf>
    <xf numFmtId="0" fontId="57" fillId="0" borderId="0" xfId="0" applyFont="1" applyAlignment="1">
      <alignment horizontal="center" readingOrder="2"/>
    </xf>
    <xf numFmtId="0" fontId="55" fillId="0" borderId="0" xfId="0" applyFont="1" applyAlignment="1">
      <alignment horizontal="center" vertical="center" readingOrder="2"/>
    </xf>
    <xf numFmtId="0" fontId="63" fillId="0" borderId="0" xfId="0" applyFont="1" applyAlignment="1">
      <alignment horizontal="center" readingOrder="2"/>
    </xf>
    <xf numFmtId="3" fontId="73" fillId="0" borderId="55" xfId="0" applyNumberFormat="1" applyFont="1" applyBorder="1" applyAlignment="1">
      <alignment horizontal="center" vertical="center" readingOrder="2"/>
    </xf>
    <xf numFmtId="3" fontId="73" fillId="0" borderId="6" xfId="0" applyNumberFormat="1" applyFont="1" applyBorder="1" applyAlignment="1">
      <alignment horizontal="center" vertical="center" readingOrder="2"/>
    </xf>
    <xf numFmtId="3" fontId="73" fillId="0" borderId="34" xfId="0" applyNumberFormat="1" applyFont="1" applyBorder="1" applyAlignment="1">
      <alignment horizontal="center" vertical="center" readingOrder="2"/>
    </xf>
    <xf numFmtId="3" fontId="73" fillId="0" borderId="31" xfId="0" applyNumberFormat="1" applyFont="1" applyBorder="1" applyAlignment="1">
      <alignment horizontal="center" vertical="center" readingOrder="2"/>
    </xf>
    <xf numFmtId="0" fontId="73" fillId="3" borderId="35" xfId="0" applyFont="1" applyFill="1" applyBorder="1" applyAlignment="1">
      <alignment horizontal="center" vertical="center"/>
    </xf>
    <xf numFmtId="0" fontId="73" fillId="3" borderId="51" xfId="0" applyFont="1" applyFill="1" applyBorder="1" applyAlignment="1">
      <alignment horizontal="center" vertical="center"/>
    </xf>
    <xf numFmtId="0" fontId="73" fillId="0" borderId="58" xfId="0" applyFont="1" applyBorder="1" applyAlignment="1">
      <alignment horizontal="center" vertical="center" readingOrder="2"/>
    </xf>
    <xf numFmtId="0" fontId="73" fillId="0" borderId="61" xfId="0" applyFont="1" applyBorder="1" applyAlignment="1">
      <alignment horizontal="center" vertical="center" readingOrder="2"/>
    </xf>
    <xf numFmtId="0" fontId="73" fillId="0" borderId="3" xfId="0" applyFont="1" applyBorder="1" applyAlignment="1">
      <alignment horizontal="center" vertical="center" readingOrder="2"/>
    </xf>
    <xf numFmtId="0" fontId="73" fillId="0" borderId="6" xfId="0" applyFont="1" applyBorder="1" applyAlignment="1">
      <alignment horizontal="center" vertical="center" readingOrder="2"/>
    </xf>
    <xf numFmtId="0" fontId="73" fillId="0" borderId="55" xfId="0" applyFont="1" applyBorder="1" applyAlignment="1">
      <alignment horizontal="center" vertical="center" readingOrder="2"/>
    </xf>
    <xf numFmtId="0" fontId="73" fillId="0" borderId="1" xfId="0" applyFont="1" applyBorder="1" applyAlignment="1">
      <alignment horizontal="center" vertical="center" readingOrder="2"/>
    </xf>
    <xf numFmtId="0" fontId="73" fillId="0" borderId="0" xfId="0" applyFont="1" applyBorder="1" applyAlignment="1">
      <alignment horizontal="center" vertical="center" readingOrder="2"/>
    </xf>
    <xf numFmtId="0" fontId="73" fillId="0" borderId="23" xfId="0" applyFont="1" applyBorder="1" applyAlignment="1">
      <alignment horizontal="center" vertical="center" readingOrder="2"/>
    </xf>
    <xf numFmtId="0" fontId="73" fillId="0" borderId="38" xfId="0" applyFont="1" applyBorder="1" applyAlignment="1">
      <alignment horizontal="center" vertical="center" readingOrder="2"/>
    </xf>
    <xf numFmtId="0" fontId="73" fillId="6" borderId="35" xfId="0" applyFont="1" applyFill="1" applyBorder="1" applyAlignment="1">
      <alignment horizontal="center" vertical="center"/>
    </xf>
    <xf numFmtId="0" fontId="73" fillId="6" borderId="51" xfId="0" applyFont="1" applyFill="1" applyBorder="1" applyAlignment="1">
      <alignment horizontal="center" vertical="center"/>
    </xf>
    <xf numFmtId="0" fontId="73" fillId="6" borderId="36" xfId="0" applyFont="1" applyFill="1" applyBorder="1" applyAlignment="1">
      <alignment horizontal="center" vertical="center" wrapText="1"/>
    </xf>
    <xf numFmtId="0" fontId="73" fillId="6" borderId="10" xfId="0" applyFont="1" applyFill="1" applyBorder="1" applyAlignment="1">
      <alignment horizontal="center" vertical="center" wrapText="1"/>
    </xf>
    <xf numFmtId="0" fontId="73" fillId="6" borderId="35" xfId="0" applyFont="1" applyFill="1" applyBorder="1" applyAlignment="1">
      <alignment horizontal="center" vertical="center" wrapText="1"/>
    </xf>
    <xf numFmtId="0" fontId="73" fillId="6" borderId="51" xfId="0" applyFont="1" applyFill="1" applyBorder="1" applyAlignment="1">
      <alignment horizontal="center" vertical="center" wrapText="1"/>
    </xf>
    <xf numFmtId="3" fontId="73" fillId="0" borderId="60" xfId="0" applyNumberFormat="1" applyFont="1" applyBorder="1" applyAlignment="1">
      <alignment horizontal="center" vertical="center" readingOrder="2"/>
    </xf>
    <xf numFmtId="3" fontId="73" fillId="0" borderId="61" xfId="0" applyNumberFormat="1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readingOrder="2"/>
    </xf>
    <xf numFmtId="0" fontId="13" fillId="0" borderId="22" xfId="0" applyFont="1" applyBorder="1" applyAlignment="1">
      <alignment horizontal="center" vertical="center" readingOrder="2"/>
    </xf>
    <xf numFmtId="0" fontId="13" fillId="0" borderId="23" xfId="0" applyFont="1" applyBorder="1" applyAlignment="1">
      <alignment horizontal="center" vertical="center" readingOrder="2"/>
    </xf>
    <xf numFmtId="0" fontId="68" fillId="0" borderId="1" xfId="0" applyFont="1" applyBorder="1" applyAlignment="1">
      <alignment horizontal="center"/>
    </xf>
    <xf numFmtId="0" fontId="68" fillId="0" borderId="0" xfId="0" applyFont="1" applyBorder="1" applyAlignment="1">
      <alignment horizontal="center"/>
    </xf>
    <xf numFmtId="0" fontId="69" fillId="10" borderId="22" xfId="0" applyFont="1" applyFill="1" applyBorder="1" applyAlignment="1">
      <alignment horizontal="center" vertical="center"/>
    </xf>
    <xf numFmtId="0" fontId="69" fillId="10" borderId="23" xfId="0" applyFont="1" applyFill="1" applyBorder="1" applyAlignment="1">
      <alignment horizontal="center" vertical="center"/>
    </xf>
    <xf numFmtId="0" fontId="9" fillId="0" borderId="79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1" fillId="2" borderId="7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 vertical="center"/>
    </xf>
    <xf numFmtId="0" fontId="44" fillId="3" borderId="76" xfId="0" applyFont="1" applyFill="1" applyBorder="1" applyAlignment="1">
      <alignment horizontal="center" vertical="center"/>
    </xf>
    <xf numFmtId="0" fontId="44" fillId="3" borderId="77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 wrapText="1"/>
    </xf>
    <xf numFmtId="0" fontId="34" fillId="4" borderId="28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/>
    </xf>
    <xf numFmtId="0" fontId="20" fillId="4" borderId="35" xfId="0" applyFont="1" applyFill="1" applyBorder="1" applyAlignment="1">
      <alignment horizontal="center" vertical="center"/>
    </xf>
    <xf numFmtId="0" fontId="20" fillId="4" borderId="5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justify"/>
    </xf>
    <xf numFmtId="0" fontId="10" fillId="0" borderId="43" xfId="0" applyFont="1" applyBorder="1" applyAlignment="1">
      <alignment horizontal="center" vertical="justify"/>
    </xf>
    <xf numFmtId="3" fontId="34" fillId="3" borderId="43" xfId="0" applyNumberFormat="1" applyFont="1" applyFill="1" applyBorder="1" applyAlignment="1">
      <alignment horizontal="center" vertical="center"/>
    </xf>
    <xf numFmtId="3" fontId="34" fillId="3" borderId="19" xfId="0" applyNumberFormat="1" applyFont="1" applyFill="1" applyBorder="1" applyAlignment="1">
      <alignment horizontal="center" vertical="center"/>
    </xf>
    <xf numFmtId="3" fontId="34" fillId="3" borderId="45" xfId="0" applyNumberFormat="1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/>
    </xf>
    <xf numFmtId="3" fontId="34" fillId="0" borderId="48" xfId="0" applyNumberFormat="1" applyFont="1" applyFill="1" applyBorder="1" applyAlignment="1">
      <alignment horizontal="center" vertical="center"/>
    </xf>
    <xf numFmtId="3" fontId="34" fillId="0" borderId="18" xfId="0" applyNumberFormat="1" applyFont="1" applyFill="1" applyBorder="1" applyAlignment="1">
      <alignment horizontal="center" vertical="center"/>
    </xf>
    <xf numFmtId="3" fontId="34" fillId="0" borderId="49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readingOrder="2"/>
    </xf>
    <xf numFmtId="0" fontId="18" fillId="0" borderId="37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0" fontId="2" fillId="0" borderId="4" xfId="0" applyFont="1" applyBorder="1" applyAlignment="1">
      <alignment horizontal="center" vertical="center" readingOrder="2"/>
    </xf>
    <xf numFmtId="0" fontId="1" fillId="0" borderId="8" xfId="0" applyFont="1" applyBorder="1" applyAlignment="1">
      <alignment horizontal="center" vertical="center" readingOrder="2"/>
    </xf>
    <xf numFmtId="0" fontId="1" fillId="0" borderId="12" xfId="0" applyFont="1" applyBorder="1" applyAlignment="1">
      <alignment horizontal="center" vertical="center" readingOrder="2"/>
    </xf>
    <xf numFmtId="3" fontId="34" fillId="3" borderId="44" xfId="0" applyNumberFormat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readingOrder="2"/>
    </xf>
    <xf numFmtId="0" fontId="14" fillId="0" borderId="38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right" vertical="center" readingOrder="2"/>
    </xf>
    <xf numFmtId="0" fontId="14" fillId="0" borderId="0" xfId="0" applyFont="1" applyBorder="1" applyAlignment="1">
      <alignment horizontal="right" vertical="center" readingOrder="2"/>
    </xf>
    <xf numFmtId="0" fontId="14" fillId="0" borderId="4" xfId="0" applyFont="1" applyBorder="1" applyAlignment="1">
      <alignment horizontal="right" vertical="center" readingOrder="2"/>
    </xf>
    <xf numFmtId="0" fontId="2" fillId="0" borderId="15" xfId="0" applyFont="1" applyBorder="1" applyAlignment="1">
      <alignment horizontal="right" vertical="center" readingOrder="2"/>
    </xf>
    <xf numFmtId="0" fontId="2" fillId="0" borderId="21" xfId="0" applyFont="1" applyBorder="1" applyAlignment="1">
      <alignment horizontal="right" vertical="center" readingOrder="2"/>
    </xf>
    <xf numFmtId="0" fontId="2" fillId="0" borderId="28" xfId="0" applyFont="1" applyBorder="1" applyAlignment="1">
      <alignment horizontal="right" vertical="center" readingOrder="2"/>
    </xf>
    <xf numFmtId="0" fontId="70" fillId="9" borderId="15" xfId="0" applyFont="1" applyFill="1" applyBorder="1" applyAlignment="1">
      <alignment horizontal="center" vertical="center"/>
    </xf>
    <xf numFmtId="0" fontId="70" fillId="9" borderId="21" xfId="0" applyFont="1" applyFill="1" applyBorder="1" applyAlignment="1">
      <alignment horizontal="center" vertical="center"/>
    </xf>
    <xf numFmtId="0" fontId="70" fillId="9" borderId="28" xfId="0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/>
    </xf>
    <xf numFmtId="0" fontId="19" fillId="0" borderId="73" xfId="0" applyFont="1" applyBorder="1" applyAlignment="1">
      <alignment horizont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3" fontId="34" fillId="0" borderId="14" xfId="0" applyNumberFormat="1" applyFont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3" fontId="34" fillId="0" borderId="39" xfId="0" applyNumberFormat="1" applyFont="1" applyBorder="1" applyAlignment="1">
      <alignment horizontal="center" vertical="center"/>
    </xf>
    <xf numFmtId="0" fontId="34" fillId="0" borderId="11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11" fillId="0" borderId="71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7" fillId="2" borderId="74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9" borderId="76" xfId="0" applyFont="1" applyFill="1" applyBorder="1" applyAlignment="1">
      <alignment horizontal="center" vertical="center"/>
    </xf>
    <xf numFmtId="0" fontId="17" fillId="9" borderId="77" xfId="0" applyFont="1" applyFill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4" borderId="7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6" fillId="4" borderId="7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44" fillId="2" borderId="74" xfId="0" applyFont="1" applyFill="1" applyBorder="1" applyAlignment="1">
      <alignment horizontal="center" vertical="center"/>
    </xf>
    <xf numFmtId="0" fontId="44" fillId="2" borderId="3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readingOrder="2"/>
    </xf>
    <xf numFmtId="0" fontId="14" fillId="0" borderId="12" xfId="0" applyFont="1" applyBorder="1" applyAlignment="1">
      <alignment horizontal="center" vertical="center" readingOrder="2"/>
    </xf>
    <xf numFmtId="0" fontId="14" fillId="0" borderId="37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0" fontId="1" fillId="0" borderId="0" xfId="0" applyFont="1" applyBorder="1" applyAlignment="1">
      <alignment horizontal="center" vertical="center" readingOrder="2"/>
    </xf>
    <xf numFmtId="0" fontId="9" fillId="0" borderId="8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readingOrder="2"/>
    </xf>
    <xf numFmtId="0" fontId="3" fillId="0" borderId="4" xfId="0" applyFont="1" applyBorder="1" applyAlignment="1">
      <alignment horizontal="left" vertical="center" readingOrder="2"/>
    </xf>
    <xf numFmtId="0" fontId="10" fillId="0" borderId="73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19" fillId="4" borderId="72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readingOrder="2"/>
    </xf>
    <xf numFmtId="0" fontId="18" fillId="0" borderId="38" xfId="0" applyFont="1" applyBorder="1" applyAlignment="1">
      <alignment horizontal="center" vertical="center" readingOrder="2"/>
    </xf>
    <xf numFmtId="0" fontId="49" fillId="0" borderId="12" xfId="0" applyFont="1" applyBorder="1" applyAlignment="1">
      <alignment horizontal="center" vertical="center" readingOrder="2"/>
    </xf>
    <xf numFmtId="0" fontId="49" fillId="0" borderId="37" xfId="0" applyFont="1" applyBorder="1" applyAlignment="1">
      <alignment horizontal="center" vertical="center" readingOrder="2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 readingOrder="2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readingOrder="2"/>
    </xf>
    <xf numFmtId="0" fontId="12" fillId="5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1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readingOrder="2"/>
    </xf>
    <xf numFmtId="0" fontId="14" fillId="11" borderId="3" xfId="0" applyFont="1" applyFill="1" applyBorder="1" applyAlignment="1">
      <alignment horizontal="center" vertical="center" readingOrder="2"/>
    </xf>
    <xf numFmtId="0" fontId="67" fillId="0" borderId="8" xfId="0" applyFont="1" applyBorder="1" applyAlignment="1">
      <alignment horizontal="center" vertical="center"/>
    </xf>
    <xf numFmtId="0" fontId="67" fillId="0" borderId="12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readingOrder="2"/>
    </xf>
    <xf numFmtId="0" fontId="13" fillId="0" borderId="12" xfId="0" applyFont="1" applyBorder="1" applyAlignment="1">
      <alignment horizontal="center" vertical="center" readingOrder="2"/>
    </xf>
    <xf numFmtId="0" fontId="13" fillId="0" borderId="37" xfId="0" applyFont="1" applyBorder="1" applyAlignment="1">
      <alignment horizontal="center" vertical="center" readingOrder="2"/>
    </xf>
    <xf numFmtId="0" fontId="14" fillId="0" borderId="0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left" vertical="center" readingOrder="2"/>
    </xf>
    <xf numFmtId="0" fontId="2" fillId="0" borderId="4" xfId="0" applyFont="1" applyBorder="1" applyAlignment="1">
      <alignment horizontal="left" vertical="center" readingOrder="2"/>
    </xf>
    <xf numFmtId="0" fontId="14" fillId="5" borderId="58" xfId="0" applyFont="1" applyFill="1" applyBorder="1" applyAlignment="1">
      <alignment horizontal="center" vertical="center" readingOrder="2"/>
    </xf>
    <xf numFmtId="0" fontId="14" fillId="5" borderId="3" xfId="0" applyFont="1" applyFill="1" applyBorder="1" applyAlignment="1">
      <alignment horizontal="center" vertical="center" readingOrder="2"/>
    </xf>
    <xf numFmtId="0" fontId="12" fillId="5" borderId="60" xfId="0" applyFont="1" applyFill="1" applyBorder="1" applyAlignment="1">
      <alignment horizontal="center" vertical="center"/>
    </xf>
    <xf numFmtId="0" fontId="12" fillId="5" borderId="55" xfId="0" applyFont="1" applyFill="1" applyBorder="1" applyAlignment="1">
      <alignment horizontal="center" vertical="center"/>
    </xf>
    <xf numFmtId="0" fontId="35" fillId="11" borderId="69" xfId="0" applyFont="1" applyFill="1" applyBorder="1" applyAlignment="1">
      <alignment horizontal="center" vertical="center" readingOrder="2"/>
    </xf>
    <xf numFmtId="0" fontId="35" fillId="11" borderId="18" xfId="0" applyFont="1" applyFill="1" applyBorder="1" applyAlignment="1">
      <alignment horizontal="center" vertical="center" readingOrder="2"/>
    </xf>
    <xf numFmtId="0" fontId="35" fillId="11" borderId="64" xfId="0" applyFont="1" applyFill="1" applyBorder="1" applyAlignment="1">
      <alignment horizontal="center" vertical="center" readingOrder="2"/>
    </xf>
    <xf numFmtId="0" fontId="10" fillId="5" borderId="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horizontal="center" vertical="center" readingOrder="2"/>
    </xf>
    <xf numFmtId="0" fontId="25" fillId="5" borderId="12" xfId="0" applyFont="1" applyFill="1" applyBorder="1" applyAlignment="1">
      <alignment horizontal="center" vertical="center" readingOrder="2"/>
    </xf>
    <xf numFmtId="0" fontId="25" fillId="5" borderId="68" xfId="0" applyFont="1" applyFill="1" applyBorder="1" applyAlignment="1">
      <alignment horizontal="center" vertical="center" readingOrder="2"/>
    </xf>
    <xf numFmtId="0" fontId="25" fillId="5" borderId="24" xfId="0" applyFont="1" applyFill="1" applyBorder="1" applyAlignment="1">
      <alignment horizontal="center" vertical="center" readingOrder="2"/>
    </xf>
    <xf numFmtId="0" fontId="25" fillId="5" borderId="13" xfId="0" applyFont="1" applyFill="1" applyBorder="1" applyAlignment="1">
      <alignment horizontal="center" vertical="center" readingOrder="2"/>
    </xf>
    <xf numFmtId="0" fontId="25" fillId="5" borderId="50" xfId="0" applyFont="1" applyFill="1" applyBorder="1" applyAlignment="1">
      <alignment horizontal="center" vertical="center" readingOrder="2"/>
    </xf>
    <xf numFmtId="0" fontId="15" fillId="2" borderId="34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readingOrder="2"/>
    </xf>
    <xf numFmtId="0" fontId="64" fillId="0" borderId="59" xfId="0" applyFont="1" applyBorder="1" applyAlignment="1">
      <alignment horizontal="center" vertical="center"/>
    </xf>
    <xf numFmtId="0" fontId="64" fillId="0" borderId="33" xfId="0" applyFont="1" applyBorder="1" applyAlignment="1">
      <alignment horizontal="center" vertical="center"/>
    </xf>
    <xf numFmtId="0" fontId="64" fillId="0" borderId="58" xfId="0" applyFont="1" applyBorder="1" applyAlignment="1">
      <alignment horizontal="center" vertical="center"/>
    </xf>
    <xf numFmtId="0" fontId="64" fillId="0" borderId="61" xfId="0" applyFont="1" applyBorder="1" applyAlignment="1">
      <alignment horizontal="center" vertical="center"/>
    </xf>
    <xf numFmtId="0" fontId="61" fillId="0" borderId="24" xfId="0" applyFont="1" applyBorder="1" applyAlignment="1">
      <alignment horizontal="center" vertical="center"/>
    </xf>
    <xf numFmtId="0" fontId="61" fillId="0" borderId="50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61" fillId="0" borderId="46" xfId="0" applyFont="1" applyBorder="1" applyAlignment="1">
      <alignment horizontal="center" vertical="center"/>
    </xf>
    <xf numFmtId="0" fontId="61" fillId="0" borderId="41" xfId="0" applyFont="1" applyBorder="1" applyAlignment="1">
      <alignment horizontal="center" vertical="center"/>
    </xf>
    <xf numFmtId="0" fontId="61" fillId="0" borderId="63" xfId="0" applyFont="1" applyBorder="1" applyAlignment="1">
      <alignment horizontal="center" vertical="center"/>
    </xf>
    <xf numFmtId="0" fontId="64" fillId="0" borderId="30" xfId="0" applyFont="1" applyBorder="1" applyAlignment="1">
      <alignment horizontal="center" vertical="center"/>
    </xf>
    <xf numFmtId="0" fontId="64" fillId="10" borderId="42" xfId="0" applyFont="1" applyFill="1" applyBorder="1" applyAlignment="1">
      <alignment horizontal="center" vertical="center"/>
    </xf>
    <xf numFmtId="0" fontId="64" fillId="10" borderId="68" xfId="0" applyFont="1" applyFill="1" applyBorder="1" applyAlignment="1">
      <alignment horizontal="center" vertical="center"/>
    </xf>
    <xf numFmtId="0" fontId="64" fillId="10" borderId="70" xfId="0" applyFont="1" applyFill="1" applyBorder="1" applyAlignment="1">
      <alignment horizontal="center" vertical="center"/>
    </xf>
    <xf numFmtId="0" fontId="64" fillId="10" borderId="3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readingOrder="2"/>
    </xf>
    <xf numFmtId="0" fontId="2" fillId="0" borderId="38" xfId="0" applyFont="1" applyBorder="1" applyAlignment="1">
      <alignment horizontal="center" vertical="center" readingOrder="2"/>
    </xf>
    <xf numFmtId="0" fontId="8" fillId="0" borderId="12" xfId="0" applyFont="1" applyBorder="1" applyAlignment="1">
      <alignment horizontal="center" vertical="center" readingOrder="2"/>
    </xf>
    <xf numFmtId="0" fontId="8" fillId="0" borderId="37" xfId="0" applyFont="1" applyBorder="1" applyAlignment="1">
      <alignment horizontal="center" vertical="center" readingOrder="2"/>
    </xf>
    <xf numFmtId="0" fontId="3" fillId="0" borderId="15" xfId="0" applyFont="1" applyBorder="1" applyAlignment="1">
      <alignment horizontal="right" vertical="center" readingOrder="2"/>
    </xf>
    <xf numFmtId="0" fontId="3" fillId="0" borderId="21" xfId="0" applyFont="1" applyBorder="1" applyAlignment="1">
      <alignment horizontal="right" vertical="center" readingOrder="2"/>
    </xf>
    <xf numFmtId="0" fontId="3" fillId="0" borderId="28" xfId="0" applyFont="1" applyBorder="1" applyAlignment="1">
      <alignment horizontal="right" vertical="center" readingOrder="2"/>
    </xf>
    <xf numFmtId="0" fontId="61" fillId="8" borderId="43" xfId="0" applyFont="1" applyFill="1" applyBorder="1" applyAlignment="1">
      <alignment horizontal="center" vertical="center"/>
    </xf>
    <xf numFmtId="0" fontId="61" fillId="8" borderId="19" xfId="0" applyFont="1" applyFill="1" applyBorder="1" applyAlignment="1">
      <alignment horizontal="center" vertical="center"/>
    </xf>
    <xf numFmtId="0" fontId="61" fillId="8" borderId="44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 readingOrder="2"/>
    </xf>
    <xf numFmtId="0" fontId="33" fillId="0" borderId="0" xfId="0" applyFont="1" applyBorder="1" applyAlignment="1">
      <alignment horizontal="center" vertical="center" wrapText="1" readingOrder="2"/>
    </xf>
    <xf numFmtId="0" fontId="48" fillId="8" borderId="34" xfId="0" applyFont="1" applyFill="1" applyBorder="1" applyAlignment="1" applyProtection="1">
      <alignment horizontal="center" vertical="center" wrapText="1"/>
      <protection locked="0"/>
    </xf>
    <xf numFmtId="0" fontId="48" fillId="8" borderId="30" xfId="0" applyFont="1" applyFill="1" applyBorder="1" applyAlignment="1" applyProtection="1">
      <alignment horizontal="center" vertical="center" wrapText="1"/>
      <protection locked="0"/>
    </xf>
    <xf numFmtId="0" fontId="64" fillId="0" borderId="56" xfId="0" applyFont="1" applyBorder="1" applyAlignment="1">
      <alignment horizontal="center" vertical="center"/>
    </xf>
    <xf numFmtId="0" fontId="64" fillId="0" borderId="66" xfId="0" applyFont="1" applyBorder="1" applyAlignment="1">
      <alignment horizontal="center" vertical="center"/>
    </xf>
    <xf numFmtId="0" fontId="64" fillId="0" borderId="5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3" fillId="0" borderId="21" xfId="0" applyFont="1" applyBorder="1" applyAlignment="1">
      <alignment horizontal="center" vertical="center" readingOrder="2"/>
    </xf>
    <xf numFmtId="0" fontId="23" fillId="0" borderId="28" xfId="0" applyFont="1" applyBorder="1" applyAlignment="1">
      <alignment horizontal="center" vertical="center" readingOrder="2"/>
    </xf>
    <xf numFmtId="0" fontId="23" fillId="0" borderId="15" xfId="0" applyFont="1" applyBorder="1" applyAlignment="1">
      <alignment horizontal="center" vertical="center" readingOrder="2"/>
    </xf>
    <xf numFmtId="0" fontId="2" fillId="0" borderId="13" xfId="0" applyFont="1" applyBorder="1" applyAlignment="1">
      <alignment horizontal="center" vertical="center" readingOrder="2"/>
    </xf>
    <xf numFmtId="0" fontId="2" fillId="0" borderId="39" xfId="0" applyFont="1" applyBorder="1" applyAlignment="1">
      <alignment horizontal="center" vertical="center" readingOrder="2"/>
    </xf>
    <xf numFmtId="0" fontId="61" fillId="0" borderId="55" xfId="0" applyFont="1" applyBorder="1" applyAlignment="1">
      <alignment horizontal="center" vertical="center"/>
    </xf>
    <xf numFmtId="0" fontId="61" fillId="0" borderId="56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1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/>
    </xf>
    <xf numFmtId="0" fontId="64" fillId="0" borderId="26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64" xfId="0" applyFont="1" applyFill="1" applyBorder="1" applyAlignment="1">
      <alignment horizontal="center" vertical="center" wrapText="1"/>
    </xf>
    <xf numFmtId="0" fontId="2" fillId="7" borderId="60" xfId="0" applyFont="1" applyFill="1" applyBorder="1" applyAlignment="1">
      <alignment horizontal="center" vertical="center" wrapText="1"/>
    </xf>
    <xf numFmtId="0" fontId="2" fillId="7" borderId="58" xfId="0" applyFont="1" applyFill="1" applyBorder="1" applyAlignment="1">
      <alignment horizontal="center" vertical="center" wrapText="1"/>
    </xf>
    <xf numFmtId="0" fontId="2" fillId="7" borderId="69" xfId="0" applyFont="1" applyFill="1" applyBorder="1" applyAlignment="1">
      <alignment horizontal="center" vertical="center" wrapText="1"/>
    </xf>
    <xf numFmtId="0" fontId="2" fillId="7" borderId="6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readingOrder="2"/>
    </xf>
    <xf numFmtId="0" fontId="2" fillId="0" borderId="37" xfId="0" applyFont="1" applyBorder="1" applyAlignment="1">
      <alignment horizontal="center" vertical="center" readingOrder="2"/>
    </xf>
    <xf numFmtId="0" fontId="18" fillId="0" borderId="8" xfId="0" applyFont="1" applyBorder="1" applyAlignment="1">
      <alignment horizontal="right" vertical="center" wrapText="1" readingOrder="2"/>
    </xf>
    <xf numFmtId="0" fontId="18" fillId="0" borderId="12" xfId="0" applyFont="1" applyBorder="1" applyAlignment="1">
      <alignment horizontal="right" vertical="center" wrapText="1" readingOrder="2"/>
    </xf>
    <xf numFmtId="0" fontId="18" fillId="0" borderId="37" xfId="0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38" xfId="0" applyFont="1" applyBorder="1" applyAlignment="1">
      <alignment horizontal="right" vertical="center" wrapText="1" readingOrder="2"/>
    </xf>
    <xf numFmtId="0" fontId="3" fillId="0" borderId="22" xfId="0" applyFont="1" applyBorder="1" applyAlignment="1">
      <alignment horizontal="center" vertical="center" readingOrder="2"/>
    </xf>
    <xf numFmtId="0" fontId="3" fillId="0" borderId="38" xfId="0" applyFont="1" applyBorder="1" applyAlignment="1">
      <alignment horizontal="center" vertical="center" readingOrder="2"/>
    </xf>
    <xf numFmtId="0" fontId="81" fillId="0" borderId="15" xfId="0" applyFont="1" applyBorder="1" applyAlignment="1">
      <alignment horizontal="center" vertical="center" readingOrder="2"/>
    </xf>
    <xf numFmtId="0" fontId="81" fillId="0" borderId="28" xfId="0" applyFont="1" applyBorder="1" applyAlignment="1">
      <alignment horizontal="center" vertical="center" readingOrder="2"/>
    </xf>
    <xf numFmtId="0" fontId="18" fillId="0" borderId="22" xfId="0" applyFont="1" applyBorder="1" applyAlignment="1">
      <alignment horizontal="center" vertical="center" readingOrder="2"/>
    </xf>
    <xf numFmtId="0" fontId="81" fillId="0" borderId="15" xfId="0" applyFont="1" applyBorder="1" applyAlignment="1">
      <alignment horizontal="right" vertical="center" readingOrder="2"/>
    </xf>
    <xf numFmtId="0" fontId="81" fillId="0" borderId="21" xfId="0" applyFont="1" applyBorder="1" applyAlignment="1">
      <alignment horizontal="right" vertical="center" readingOrder="2"/>
    </xf>
    <xf numFmtId="0" fontId="81" fillId="0" borderId="28" xfId="0" applyFont="1" applyBorder="1" applyAlignment="1">
      <alignment horizontal="right" vertical="center" readingOrder="2"/>
    </xf>
    <xf numFmtId="0" fontId="2" fillId="7" borderId="8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 readingOrder="2"/>
    </xf>
    <xf numFmtId="0" fontId="2" fillId="0" borderId="54" xfId="0" applyFont="1" applyBorder="1" applyAlignment="1">
      <alignment horizontal="center" vertical="center" wrapText="1" readingOrder="2"/>
    </xf>
    <xf numFmtId="0" fontId="2" fillId="0" borderId="63" xfId="0" applyFont="1" applyBorder="1" applyAlignment="1">
      <alignment horizontal="center" vertical="center" wrapText="1" readingOrder="2"/>
    </xf>
    <xf numFmtId="0" fontId="2" fillId="0" borderId="14" xfId="0" applyFont="1" applyBorder="1" applyAlignment="1">
      <alignment horizontal="center" vertical="center" wrapText="1" readingOrder="2"/>
    </xf>
    <xf numFmtId="0" fontId="2" fillId="0" borderId="50" xfId="0" applyFont="1" applyBorder="1" applyAlignment="1">
      <alignment horizontal="center" vertical="center" wrapText="1" readingOrder="2"/>
    </xf>
    <xf numFmtId="0" fontId="87" fillId="12" borderId="58" xfId="1" applyFont="1" applyFill="1" applyBorder="1" applyAlignment="1">
      <alignment horizontal="center" vertical="center" wrapText="1" readingOrder="2"/>
    </xf>
    <xf numFmtId="0" fontId="87" fillId="12" borderId="3" xfId="1" applyFont="1" applyFill="1" applyBorder="1" applyAlignment="1">
      <alignment horizontal="center" vertical="center" wrapText="1" readingOrder="2"/>
    </xf>
    <xf numFmtId="0" fontId="87" fillId="12" borderId="55" xfId="1" applyFont="1" applyFill="1" applyBorder="1" applyAlignment="1">
      <alignment horizontal="center" vertical="center" readingOrder="2"/>
    </xf>
    <xf numFmtId="0" fontId="81" fillId="0" borderId="0" xfId="0" applyFont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87" fillId="12" borderId="3" xfId="1" applyFont="1" applyFill="1" applyBorder="1" applyAlignment="1">
      <alignment horizontal="center" vertical="center" readingOrder="2"/>
    </xf>
    <xf numFmtId="0" fontId="52" fillId="10" borderId="3" xfId="0" applyFont="1" applyFill="1" applyBorder="1" applyAlignment="1">
      <alignment horizontal="center" vertical="center" readingOrder="2"/>
    </xf>
    <xf numFmtId="0" fontId="88" fillId="12" borderId="3" xfId="1" applyFont="1" applyFill="1" applyBorder="1" applyAlignment="1">
      <alignment horizontal="center" vertical="center" wrapText="1" readingOrder="2"/>
    </xf>
    <xf numFmtId="0" fontId="87" fillId="10" borderId="3" xfId="1" applyFont="1" applyFill="1" applyBorder="1" applyAlignment="1">
      <alignment horizontal="center" vertical="center" wrapText="1" readingOrder="2"/>
    </xf>
    <xf numFmtId="0" fontId="90" fillId="0" borderId="0" xfId="0" applyFont="1" applyBorder="1" applyAlignment="1">
      <alignment horizontal="right" vertical="center" readingOrder="2"/>
    </xf>
    <xf numFmtId="0" fontId="90" fillId="0" borderId="0" xfId="0" applyFont="1" applyAlignment="1">
      <alignment horizontal="right" vertical="center" readingOrder="2"/>
    </xf>
    <xf numFmtId="0" fontId="80" fillId="0" borderId="0" xfId="0" applyFont="1" applyAlignment="1">
      <alignment horizontal="center"/>
    </xf>
    <xf numFmtId="0" fontId="86" fillId="0" borderId="13" xfId="1" applyFont="1" applyFill="1" applyBorder="1" applyAlignment="1">
      <alignment horizontal="center" vertical="center" readingOrder="2"/>
    </xf>
    <xf numFmtId="0" fontId="87" fillId="10" borderId="2" xfId="1" applyFont="1" applyFill="1" applyBorder="1" applyAlignment="1">
      <alignment horizontal="center" vertical="center" wrapText="1" readingOrder="2"/>
    </xf>
    <xf numFmtId="0" fontId="87" fillId="12" borderId="60" xfId="1" applyFont="1" applyFill="1" applyBorder="1" applyAlignment="1">
      <alignment horizontal="center" vertical="center" readingOrder="2"/>
    </xf>
    <xf numFmtId="0" fontId="87" fillId="12" borderId="58" xfId="1" applyFont="1" applyFill="1" applyBorder="1" applyAlignment="1">
      <alignment horizontal="center" vertical="center" readingOrder="2"/>
    </xf>
    <xf numFmtId="0" fontId="87" fillId="12" borderId="84" xfId="1" applyFont="1" applyFill="1" applyBorder="1" applyAlignment="1">
      <alignment horizontal="center" vertical="center" wrapText="1" readingOrder="2"/>
    </xf>
    <xf numFmtId="0" fontId="87" fillId="12" borderId="83" xfId="1" applyFont="1" applyFill="1" applyBorder="1" applyAlignment="1">
      <alignment horizontal="center" vertical="center" wrapText="1" readingOrder="2"/>
    </xf>
    <xf numFmtId="0" fontId="87" fillId="12" borderId="20" xfId="1" applyFont="1" applyFill="1" applyBorder="1" applyAlignment="1">
      <alignment horizontal="center" vertical="center" wrapText="1" readingOrder="2"/>
    </xf>
    <xf numFmtId="0" fontId="89" fillId="10" borderId="3" xfId="1" applyFont="1" applyFill="1" applyBorder="1" applyAlignment="1">
      <alignment horizontal="center" vertical="center" readingOrder="2"/>
    </xf>
    <xf numFmtId="0" fontId="89" fillId="10" borderId="2" xfId="1" applyFont="1" applyFill="1" applyBorder="1" applyAlignment="1">
      <alignment horizontal="center" vertical="center" readingOrder="2"/>
    </xf>
    <xf numFmtId="0" fontId="87" fillId="10" borderId="3" xfId="1" applyFont="1" applyFill="1" applyBorder="1" applyAlignment="1">
      <alignment horizontal="center" vertical="center" readingOrder="2"/>
    </xf>
    <xf numFmtId="0" fontId="87" fillId="10" borderId="2" xfId="1" applyFont="1" applyFill="1" applyBorder="1" applyAlignment="1">
      <alignment horizontal="center" vertical="center" readingOrder="2"/>
    </xf>
    <xf numFmtId="0" fontId="3" fillId="11" borderId="30" xfId="0" applyFont="1" applyFill="1" applyBorder="1" applyAlignment="1">
      <alignment horizontal="center" vertical="center" wrapText="1" readingOrder="2"/>
    </xf>
    <xf numFmtId="0" fontId="3" fillId="11" borderId="31" xfId="0" applyFont="1" applyFill="1" applyBorder="1" applyAlignment="1">
      <alignment horizontal="center" vertical="center" wrapText="1" readingOrder="2"/>
    </xf>
    <xf numFmtId="0" fontId="3" fillId="0" borderId="55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34" xfId="0" applyFont="1" applyBorder="1" applyAlignment="1">
      <alignment horizontal="center" vertical="center" wrapText="1" readingOrder="2"/>
    </xf>
    <xf numFmtId="0" fontId="3" fillId="0" borderId="30" xfId="0" applyFont="1" applyBorder="1" applyAlignment="1">
      <alignment horizontal="center" vertical="center" wrapText="1" readingOrder="2"/>
    </xf>
    <xf numFmtId="0" fontId="3" fillId="11" borderId="65" xfId="0" applyFont="1" applyFill="1" applyBorder="1" applyAlignment="1">
      <alignment horizontal="center" vertical="center" wrapText="1" readingOrder="2"/>
    </xf>
    <xf numFmtId="0" fontId="3" fillId="11" borderId="45" xfId="0" applyFont="1" applyFill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 readingOrder="2"/>
    </xf>
    <xf numFmtId="0" fontId="28" fillId="0" borderId="0" xfId="0" applyFont="1" applyBorder="1" applyAlignment="1">
      <alignment horizontal="center" vertical="justify" readingOrder="2"/>
    </xf>
    <xf numFmtId="0" fontId="23" fillId="0" borderId="0" xfId="0" applyFont="1" applyAlignment="1">
      <alignment horizontal="center" vertical="center" readingOrder="2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readingOrder="2"/>
    </xf>
    <xf numFmtId="0" fontId="31" fillId="0" borderId="22" xfId="0" applyFont="1" applyBorder="1" applyAlignment="1">
      <alignment horizontal="right" vertical="center" wrapText="1" readingOrder="2"/>
    </xf>
    <xf numFmtId="0" fontId="28" fillId="0" borderId="23" xfId="0" applyFont="1" applyBorder="1" applyAlignment="1">
      <alignment horizontal="right" vertical="center" wrapText="1" readingOrder="2"/>
    </xf>
    <xf numFmtId="0" fontId="28" fillId="0" borderId="38" xfId="0" applyFont="1" applyBorder="1" applyAlignment="1">
      <alignment horizontal="right" vertical="center" wrapText="1" readingOrder="2"/>
    </xf>
    <xf numFmtId="0" fontId="3" fillId="0" borderId="52" xfId="0" applyFont="1" applyBorder="1" applyAlignment="1">
      <alignment horizontal="center" vertical="center" wrapText="1" readingOrder="2"/>
    </xf>
    <xf numFmtId="0" fontId="3" fillId="0" borderId="16" xfId="0" applyFont="1" applyBorder="1" applyAlignment="1">
      <alignment horizontal="center" vertical="center" wrapText="1" readingOrder="2"/>
    </xf>
    <xf numFmtId="0" fontId="3" fillId="0" borderId="57" xfId="0" applyFont="1" applyBorder="1" applyAlignment="1">
      <alignment horizontal="center" vertical="center" wrapText="1" readingOrder="2"/>
    </xf>
    <xf numFmtId="0" fontId="3" fillId="0" borderId="25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3" fillId="7" borderId="11" xfId="0" applyFont="1" applyFill="1" applyBorder="1" applyAlignment="1">
      <alignment horizontal="center" vertical="center" wrapText="1" readingOrder="2"/>
    </xf>
    <xf numFmtId="0" fontId="3" fillId="7" borderId="5" xfId="0" applyFont="1" applyFill="1" applyBorder="1" applyAlignment="1">
      <alignment horizontal="center" vertical="center" wrapText="1" readingOrder="2"/>
    </xf>
    <xf numFmtId="0" fontId="3" fillId="7" borderId="46" xfId="0" applyFont="1" applyFill="1" applyBorder="1" applyAlignment="1">
      <alignment horizontal="center" vertical="center" wrapText="1" readingOrder="2"/>
    </xf>
    <xf numFmtId="0" fontId="3" fillId="7" borderId="2" xfId="0" applyFont="1" applyFill="1" applyBorder="1" applyAlignment="1">
      <alignment horizontal="center" vertical="center" wrapText="1" readingOrder="2"/>
    </xf>
    <xf numFmtId="0" fontId="3" fillId="7" borderId="40" xfId="0" applyFont="1" applyFill="1" applyBorder="1" applyAlignment="1">
      <alignment horizontal="center" vertical="center" wrapText="1" readingOrder="2"/>
    </xf>
    <xf numFmtId="0" fontId="3" fillId="0" borderId="17" xfId="0" applyFont="1" applyBorder="1" applyAlignment="1">
      <alignment horizontal="center" vertical="center" wrapText="1" readingOrder="2"/>
    </xf>
    <xf numFmtId="0" fontId="3" fillId="0" borderId="53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67" xfId="0" applyFont="1" applyBorder="1" applyAlignment="1">
      <alignment horizontal="center" vertical="center" wrapText="1" readingOrder="2"/>
    </xf>
    <xf numFmtId="0" fontId="27" fillId="7" borderId="17" xfId="0" applyFont="1" applyFill="1" applyBorder="1" applyAlignment="1">
      <alignment horizontal="center" vertical="center" wrapText="1"/>
    </xf>
    <xf numFmtId="0" fontId="27" fillId="7" borderId="16" xfId="0" applyFont="1" applyFill="1" applyBorder="1" applyAlignment="1">
      <alignment horizontal="center" vertical="center" wrapText="1"/>
    </xf>
    <xf numFmtId="0" fontId="27" fillId="7" borderId="57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 readingOrder="2"/>
    </xf>
    <xf numFmtId="0" fontId="23" fillId="0" borderId="23" xfId="0" applyFont="1" applyBorder="1" applyAlignment="1">
      <alignment horizontal="center" vertical="center" wrapText="1" readingOrder="2"/>
    </xf>
    <xf numFmtId="0" fontId="7" fillId="4" borderId="60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47" fillId="0" borderId="58" xfId="0" applyFont="1" applyBorder="1" applyAlignment="1">
      <alignment horizontal="center" vertical="center" wrapText="1"/>
    </xf>
    <xf numFmtId="0" fontId="47" fillId="0" borderId="61" xfId="0" applyFont="1" applyBorder="1" applyAlignment="1">
      <alignment horizontal="center" vertical="center" wrapText="1"/>
    </xf>
    <xf numFmtId="0" fontId="91" fillId="0" borderId="3" xfId="1" applyFont="1" applyFill="1" applyBorder="1" applyAlignment="1">
      <alignment horizontal="center" vertical="center"/>
    </xf>
    <xf numFmtId="0" fontId="87" fillId="0" borderId="3" xfId="1" applyFont="1" applyFill="1" applyBorder="1" applyAlignment="1">
      <alignment horizontal="center" vertical="center"/>
    </xf>
    <xf numFmtId="0" fontId="87" fillId="16" borderId="55" xfId="1" applyFont="1" applyFill="1" applyBorder="1" applyAlignment="1">
      <alignment horizontal="center" vertical="center"/>
    </xf>
    <xf numFmtId="0" fontId="87" fillId="16" borderId="3" xfId="1" applyFont="1" applyFill="1" applyBorder="1" applyAlignment="1">
      <alignment horizontal="center" vertical="center"/>
    </xf>
    <xf numFmtId="0" fontId="87" fillId="0" borderId="55" xfId="1" applyFont="1" applyFill="1" applyBorder="1" applyAlignment="1">
      <alignment horizontal="center" vertical="center"/>
    </xf>
    <xf numFmtId="0" fontId="87" fillId="0" borderId="56" xfId="1" applyFont="1" applyFill="1" applyBorder="1" applyAlignment="1">
      <alignment horizontal="center" vertical="center"/>
    </xf>
    <xf numFmtId="0" fontId="87" fillId="0" borderId="66" xfId="1" applyFont="1" applyFill="1" applyBorder="1" applyAlignment="1">
      <alignment horizontal="center" vertical="center"/>
    </xf>
    <xf numFmtId="0" fontId="87" fillId="0" borderId="54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9" fillId="0" borderId="3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</xdr:row>
      <xdr:rowOff>295275</xdr:rowOff>
    </xdr:from>
    <xdr:to>
      <xdr:col>8</xdr:col>
      <xdr:colOff>619125</xdr:colOff>
      <xdr:row>5</xdr:row>
      <xdr:rowOff>342900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flipH="1">
          <a:off x="11230041675" y="2047875"/>
          <a:ext cx="4000500" cy="47625"/>
        </a:xfrm>
        <a:prstGeom prst="leftRightArrow">
          <a:avLst>
            <a:gd name="adj1" fmla="val 50000"/>
            <a:gd name="adj2" fmla="val 504000"/>
          </a:avLst>
        </a:prstGeom>
        <a:gradFill rotWithShape="0">
          <a:gsLst>
            <a:gs pos="0">
              <a:srgbClr val="666666"/>
            </a:gs>
            <a:gs pos="50000">
              <a:srgbClr val="CCCCCC"/>
            </a:gs>
            <a:gs pos="100000">
              <a:srgbClr val="666666"/>
            </a:gs>
          </a:gsLst>
          <a:lin ang="18900000" scaled="1"/>
        </a:gradFill>
        <a:ln w="12700">
          <a:solidFill>
            <a:srgbClr val="666666"/>
          </a:solidFill>
          <a:miter lim="800000"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85725</xdr:rowOff>
    </xdr:from>
    <xdr:to>
      <xdr:col>3</xdr:col>
      <xdr:colOff>0</xdr:colOff>
      <xdr:row>4</xdr:row>
      <xdr:rowOff>781050</xdr:rowOff>
    </xdr:to>
    <xdr:pic>
      <xdr:nvPicPr>
        <xdr:cNvPr id="23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0356" t="7777" r="12946"/>
        <a:stretch>
          <a:fillRect/>
        </a:stretch>
      </xdr:blipFill>
      <xdr:spPr bwMode="auto">
        <a:xfrm>
          <a:off x="176907825" y="1685925"/>
          <a:ext cx="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606;&#1575;&#1605;&#1607;%20&#1607;&#1575;&#1740;%20&#1575;&#1585;&#1580;&#1575;&#1593;%20&#1588;&#1583;&#1607;%20&#1583;&#1585;%20&#1587;&#1575;&#1604;%2096\&#1570;&#1602;&#1575;&#1740;%20&#1583;&#1705;&#1578;&#1585;%20&#1585;&#1581;&#1740;&#1605;%20&#1606;&#1740;&#1575;\&#1606;&#1608;&#1585;&#1605;&#1606;&#1583;&#1740;\&#1578;&#1601;&#1575;&#1607;&#1605;%20&#1606;&#1575;&#1605;&#1607;%2097\&#1606;&#1587;&#1582;&#1607;%20&#1575;&#1608;&#1604;&#1740;&#1607;%20&#1578;&#1601;&#1575;&#1607;&#1605;%20&#1606;&#1575;&#1605;&#1607;%2097&#1583;&#1575;&#1606;&#1588;&#1711;&#1575;&#1607;&#1607;&#1575;&#1740;%20&#1593;&#1604;&#1608;&#1605;%20&#1662;&#1586;&#1588;&#1705;&#1740;\&#1583;&#1575;&#1606;&#1588;&#1603;&#1583;&#1607;%20&#1662;&#1586;&#1588;&#1603;&#1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لد"/>
      <sheetName val="فرم روكش "/>
      <sheetName val="فرم 1"/>
      <sheetName val="فرم 2"/>
      <sheetName val="فرم 3"/>
      <sheetName val="فرم4"/>
      <sheetName val="فرم 7"/>
      <sheetName val="فرم9"/>
      <sheetName val="عملکرد"/>
      <sheetName val="خلاصه عملکرد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D17">
            <v>2514</v>
          </cell>
          <cell r="G17">
            <v>611</v>
          </cell>
        </row>
        <row r="18">
          <cell r="D18">
            <v>89</v>
          </cell>
          <cell r="G18">
            <v>15</v>
          </cell>
        </row>
        <row r="19">
          <cell r="G19">
            <v>10</v>
          </cell>
        </row>
        <row r="20">
          <cell r="G20">
            <v>122</v>
          </cell>
        </row>
      </sheetData>
      <sheetData sheetId="9">
        <row r="29">
          <cell r="F29">
            <v>288021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17"/>
  <sheetViews>
    <sheetView rightToLeft="1" workbookViewId="0">
      <selection activeCell="G13" sqref="G13"/>
    </sheetView>
  </sheetViews>
  <sheetFormatPr defaultRowHeight="18"/>
  <cols>
    <col min="1" max="16384" width="9" style="47"/>
  </cols>
  <sheetData>
    <row r="3" spans="2:11" ht="69" customHeight="1">
      <c r="B3" s="337" t="s">
        <v>237</v>
      </c>
      <c r="C3" s="337"/>
      <c r="D3" s="337"/>
      <c r="E3" s="337"/>
      <c r="F3" s="337"/>
      <c r="G3" s="337"/>
      <c r="H3" s="337"/>
      <c r="I3" s="337"/>
      <c r="J3" s="337"/>
      <c r="K3" s="337"/>
    </row>
    <row r="4" spans="2:11" ht="44.25" customHeight="1">
      <c r="B4" s="339" t="s">
        <v>234</v>
      </c>
      <c r="C4" s="339"/>
      <c r="D4" s="339"/>
      <c r="E4" s="339"/>
      <c r="F4" s="339"/>
      <c r="G4" s="339"/>
      <c r="H4" s="339"/>
      <c r="I4" s="339"/>
      <c r="J4" s="339"/>
      <c r="K4" s="339"/>
    </row>
    <row r="5" spans="2:11" ht="28.5">
      <c r="B5" s="70"/>
      <c r="C5" s="70"/>
      <c r="D5" s="70"/>
      <c r="E5" s="71"/>
      <c r="F5" s="70"/>
      <c r="G5" s="70"/>
      <c r="H5" s="70"/>
      <c r="I5" s="70"/>
      <c r="J5" s="70"/>
      <c r="K5" s="70"/>
    </row>
    <row r="6" spans="2:11" ht="39" customHeight="1"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2:11">
      <c r="B7" s="70"/>
      <c r="C7" s="70"/>
      <c r="D7" s="70"/>
      <c r="E7" s="72"/>
      <c r="F7" s="70"/>
      <c r="G7" s="70"/>
      <c r="H7" s="70"/>
      <c r="I7" s="70"/>
      <c r="J7" s="70"/>
      <c r="K7" s="70"/>
    </row>
    <row r="8" spans="2:11" ht="59.25" customHeight="1">
      <c r="B8" s="340" t="s">
        <v>169</v>
      </c>
      <c r="C8" s="340"/>
      <c r="D8" s="340"/>
      <c r="E8" s="340"/>
      <c r="F8" s="340"/>
      <c r="G8" s="340"/>
      <c r="H8" s="340"/>
      <c r="I8" s="340"/>
      <c r="J8" s="340"/>
      <c r="K8" s="340"/>
    </row>
    <row r="9" spans="2:11" ht="45" customHeight="1">
      <c r="B9" s="73"/>
      <c r="C9" s="73"/>
      <c r="D9" s="73"/>
      <c r="E9" s="73"/>
      <c r="F9" s="73"/>
      <c r="G9" s="73"/>
      <c r="H9" s="73"/>
      <c r="I9" s="73"/>
      <c r="J9" s="73"/>
      <c r="K9" s="70"/>
    </row>
    <row r="10" spans="2:11" ht="56.25" customHeight="1">
      <c r="B10" s="341" t="s">
        <v>238</v>
      </c>
      <c r="C10" s="341"/>
      <c r="D10" s="341"/>
      <c r="E10" s="341"/>
      <c r="F10" s="341"/>
      <c r="G10" s="341"/>
      <c r="H10" s="341"/>
      <c r="I10" s="341"/>
      <c r="J10" s="341"/>
      <c r="K10" s="341"/>
    </row>
    <row r="11" spans="2:11" ht="24.75" customHeight="1">
      <c r="B11" s="74"/>
      <c r="C11" s="74"/>
      <c r="D11" s="74"/>
      <c r="E11" s="74"/>
      <c r="F11" s="74"/>
      <c r="G11" s="74"/>
      <c r="H11" s="74"/>
      <c r="I11" s="74"/>
      <c r="J11" s="74"/>
      <c r="K11" s="70"/>
    </row>
    <row r="12" spans="2:11" ht="41.25" customHeight="1">
      <c r="B12" s="342" t="s">
        <v>140</v>
      </c>
      <c r="C12" s="342"/>
      <c r="D12" s="342"/>
      <c r="E12" s="342"/>
      <c r="F12" s="342"/>
      <c r="G12" s="342"/>
      <c r="H12" s="342"/>
      <c r="I12" s="342"/>
      <c r="J12" s="342"/>
      <c r="K12" s="342"/>
    </row>
    <row r="13" spans="2:11" ht="23.25" customHeight="1">
      <c r="B13" s="70"/>
      <c r="C13" s="70"/>
      <c r="D13" s="70"/>
      <c r="E13" s="75"/>
      <c r="F13" s="70"/>
      <c r="G13" s="70"/>
      <c r="H13" s="70"/>
      <c r="I13" s="70"/>
      <c r="J13" s="70"/>
      <c r="K13" s="70"/>
    </row>
    <row r="14" spans="2:11" ht="55.5" customHeight="1">
      <c r="B14" s="338" t="s">
        <v>141</v>
      </c>
      <c r="C14" s="338"/>
      <c r="D14" s="338"/>
      <c r="E14" s="338"/>
      <c r="F14" s="338"/>
      <c r="G14" s="338"/>
      <c r="H14" s="338"/>
      <c r="I14" s="338"/>
      <c r="J14" s="338"/>
      <c r="K14" s="338"/>
    </row>
    <row r="15" spans="2:11" ht="27.75">
      <c r="B15" s="70"/>
      <c r="C15" s="70"/>
      <c r="D15" s="70"/>
      <c r="E15" s="48"/>
      <c r="F15" s="70"/>
      <c r="G15" s="70"/>
      <c r="H15" s="70"/>
      <c r="I15" s="70"/>
      <c r="J15" s="70"/>
      <c r="K15" s="70"/>
    </row>
    <row r="16" spans="2:11" ht="48" customHeight="1">
      <c r="B16" s="335" t="s">
        <v>133</v>
      </c>
      <c r="C16" s="335"/>
      <c r="D16" s="335"/>
      <c r="E16" s="335"/>
      <c r="F16" s="335"/>
      <c r="G16" s="335"/>
      <c r="H16" s="335"/>
      <c r="I16" s="335"/>
      <c r="J16" s="335"/>
      <c r="K16" s="335"/>
    </row>
    <row r="17" spans="2:11" ht="39.75" customHeight="1">
      <c r="B17" s="336" t="s">
        <v>170</v>
      </c>
      <c r="C17" s="336"/>
      <c r="D17" s="336"/>
      <c r="E17" s="336"/>
      <c r="F17" s="336"/>
      <c r="G17" s="336"/>
      <c r="H17" s="336"/>
      <c r="I17" s="336"/>
      <c r="J17" s="336"/>
      <c r="K17" s="336"/>
    </row>
  </sheetData>
  <mergeCells count="8">
    <mergeCell ref="B16:K16"/>
    <mergeCell ref="B17:K17"/>
    <mergeCell ref="B3:K3"/>
    <mergeCell ref="B14:K14"/>
    <mergeCell ref="B4:K4"/>
    <mergeCell ref="B8:K8"/>
    <mergeCell ref="B10:K10"/>
    <mergeCell ref="B12:K12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rightToLeft="1" topLeftCell="A28" zoomScale="40" zoomScaleNormal="40" workbookViewId="0">
      <selection activeCell="B37" sqref="B37:B41"/>
    </sheetView>
  </sheetViews>
  <sheetFormatPr defaultColWidth="9" defaultRowHeight="22.5"/>
  <cols>
    <col min="1" max="1" width="7.75" style="272" customWidth="1"/>
    <col min="2" max="2" width="25" style="272" bestFit="1" customWidth="1"/>
    <col min="3" max="3" width="16.625" style="272" customWidth="1"/>
    <col min="4" max="4" width="14.875" style="272" customWidth="1"/>
    <col min="5" max="8" width="12.75" style="272" customWidth="1"/>
    <col min="9" max="10" width="15.375" style="272" customWidth="1"/>
    <col min="11" max="15" width="12.75" style="272" customWidth="1"/>
    <col min="16" max="16" width="32.125" style="272" customWidth="1"/>
    <col min="17" max="16384" width="9" style="272"/>
  </cols>
  <sheetData>
    <row r="1" spans="2:16" ht="30" customHeight="1" thickBot="1"/>
    <row r="2" spans="2:16" ht="69.75" customHeight="1">
      <c r="B2" s="577"/>
      <c r="C2" s="578"/>
      <c r="D2" s="579" t="s">
        <v>318</v>
      </c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1"/>
    </row>
    <row r="3" spans="2:16" ht="45" customHeight="1" thickBot="1">
      <c r="B3" s="585" t="s">
        <v>184</v>
      </c>
      <c r="C3" s="586"/>
      <c r="D3" s="582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4"/>
    </row>
    <row r="4" spans="2:16" ht="45" customHeight="1" thickBot="1">
      <c r="B4" s="587" t="s">
        <v>164</v>
      </c>
      <c r="C4" s="588"/>
      <c r="D4" s="589" t="s">
        <v>306</v>
      </c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9"/>
    </row>
    <row r="5" spans="2:16" ht="45" customHeight="1" thickBot="1">
      <c r="B5" s="590" t="s">
        <v>307</v>
      </c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2"/>
    </row>
    <row r="6" spans="2:16" ht="44.25" customHeight="1" thickBot="1"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</row>
    <row r="7" spans="2:16" ht="45.75" customHeight="1">
      <c r="B7" s="573" t="s">
        <v>308</v>
      </c>
      <c r="C7" s="574"/>
      <c r="D7" s="574"/>
      <c r="E7" s="574"/>
      <c r="F7" s="574"/>
      <c r="G7" s="574"/>
      <c r="H7" s="574"/>
      <c r="I7" s="574"/>
      <c r="J7" s="574"/>
      <c r="K7" s="574"/>
      <c r="L7" s="574"/>
      <c r="M7" s="575"/>
      <c r="N7" s="575"/>
      <c r="O7" s="576"/>
      <c r="P7" s="275"/>
    </row>
    <row r="8" spans="2:16" ht="58.5" customHeight="1">
      <c r="B8" s="301" t="s">
        <v>9</v>
      </c>
      <c r="C8" s="276" t="s">
        <v>27</v>
      </c>
      <c r="D8" s="276" t="s">
        <v>70</v>
      </c>
      <c r="E8" s="276" t="s">
        <v>28</v>
      </c>
      <c r="F8" s="276" t="s">
        <v>309</v>
      </c>
      <c r="G8" s="277" t="s">
        <v>29</v>
      </c>
      <c r="H8" s="277" t="s">
        <v>310</v>
      </c>
      <c r="I8" s="278" t="s">
        <v>311</v>
      </c>
      <c r="J8" s="279" t="s">
        <v>312</v>
      </c>
      <c r="K8" s="280" t="s">
        <v>4</v>
      </c>
      <c r="L8" s="276" t="s">
        <v>313</v>
      </c>
      <c r="M8" s="277" t="s">
        <v>324</v>
      </c>
      <c r="N8" s="277" t="s">
        <v>325</v>
      </c>
      <c r="O8" s="281" t="s">
        <v>8</v>
      </c>
    </row>
    <row r="9" spans="2:16" ht="58.5" customHeight="1" thickBot="1">
      <c r="B9" s="296" t="s">
        <v>322</v>
      </c>
      <c r="C9" s="297"/>
      <c r="D9" s="297"/>
      <c r="E9" s="297"/>
      <c r="F9" s="297"/>
      <c r="G9" s="298"/>
      <c r="H9" s="298"/>
      <c r="I9" s="299"/>
      <c r="J9" s="300"/>
      <c r="K9" s="283">
        <f>SUM(C9:J9)</f>
        <v>0</v>
      </c>
      <c r="L9" s="297"/>
      <c r="M9" s="298"/>
      <c r="N9" s="298"/>
      <c r="O9" s="303">
        <f>K9+L9+M9+N9</f>
        <v>0</v>
      </c>
    </row>
    <row r="10" spans="2:16" ht="58.5" customHeight="1" thickBot="1">
      <c r="B10" s="296" t="s">
        <v>323</v>
      </c>
      <c r="C10" s="297"/>
      <c r="D10" s="297"/>
      <c r="E10" s="297"/>
      <c r="F10" s="297"/>
      <c r="G10" s="298"/>
      <c r="H10" s="298"/>
      <c r="I10" s="299"/>
      <c r="J10" s="300"/>
      <c r="K10" s="283">
        <f>SUM(C10:J10)</f>
        <v>0</v>
      </c>
      <c r="L10" s="297"/>
      <c r="M10" s="298"/>
      <c r="N10" s="298"/>
      <c r="O10" s="303">
        <f t="shared" ref="O10" si="0">K10+L10+M10+N10</f>
        <v>0</v>
      </c>
    </row>
    <row r="11" spans="2:16" ht="45.75" customHeight="1" thickBot="1">
      <c r="B11" s="304" t="s">
        <v>4</v>
      </c>
      <c r="C11" s="305">
        <f>SUM(C9+C10)</f>
        <v>0</v>
      </c>
      <c r="D11" s="305">
        <f t="shared" ref="D11:L11" si="1">SUM(D9+D10)</f>
        <v>0</v>
      </c>
      <c r="E11" s="305">
        <f t="shared" si="1"/>
        <v>0</v>
      </c>
      <c r="F11" s="305">
        <f t="shared" si="1"/>
        <v>0</v>
      </c>
      <c r="G11" s="305">
        <f t="shared" si="1"/>
        <v>0</v>
      </c>
      <c r="H11" s="305">
        <f t="shared" si="1"/>
        <v>0</v>
      </c>
      <c r="I11" s="305">
        <f t="shared" si="1"/>
        <v>0</v>
      </c>
      <c r="J11" s="305">
        <f t="shared" si="1"/>
        <v>0</v>
      </c>
      <c r="K11" s="305">
        <f t="shared" si="1"/>
        <v>0</v>
      </c>
      <c r="L11" s="305">
        <f t="shared" si="1"/>
        <v>0</v>
      </c>
      <c r="M11" s="305"/>
      <c r="N11" s="305"/>
      <c r="O11" s="303">
        <f>K11+L11+M11+N11</f>
        <v>0</v>
      </c>
    </row>
    <row r="12" spans="2:16" ht="45.75" customHeight="1">
      <c r="B12" s="593" t="s">
        <v>314</v>
      </c>
      <c r="C12" s="594"/>
      <c r="D12" s="594"/>
      <c r="E12" s="594"/>
      <c r="F12" s="594"/>
      <c r="G12" s="594"/>
      <c r="H12" s="594"/>
      <c r="I12" s="594"/>
      <c r="J12" s="594"/>
      <c r="K12" s="594"/>
      <c r="L12" s="594"/>
      <c r="M12" s="594"/>
      <c r="N12" s="594"/>
      <c r="O12" s="594"/>
      <c r="P12" s="595"/>
    </row>
    <row r="13" spans="2:16" ht="60" customHeight="1">
      <c r="B13" s="599" t="s">
        <v>9</v>
      </c>
      <c r="C13" s="600"/>
      <c r="D13" s="276" t="s">
        <v>27</v>
      </c>
      <c r="E13" s="276" t="s">
        <v>70</v>
      </c>
      <c r="F13" s="276" t="s">
        <v>28</v>
      </c>
      <c r="G13" s="276" t="s">
        <v>309</v>
      </c>
      <c r="H13" s="277" t="s">
        <v>29</v>
      </c>
      <c r="I13" s="277" t="s">
        <v>310</v>
      </c>
      <c r="J13" s="278" t="s">
        <v>311</v>
      </c>
      <c r="K13" s="279" t="s">
        <v>312</v>
      </c>
      <c r="L13" s="280" t="s">
        <v>4</v>
      </c>
      <c r="M13" s="276" t="s">
        <v>313</v>
      </c>
      <c r="N13" s="277" t="s">
        <v>324</v>
      </c>
      <c r="O13" s="277" t="s">
        <v>325</v>
      </c>
      <c r="P13" s="281" t="s">
        <v>8</v>
      </c>
    </row>
    <row r="14" spans="2:16" ht="51" customHeight="1">
      <c r="B14" s="596" t="s">
        <v>319</v>
      </c>
      <c r="C14" s="296" t="s">
        <v>322</v>
      </c>
      <c r="D14" s="286"/>
      <c r="E14" s="286"/>
      <c r="F14" s="286"/>
      <c r="G14" s="286"/>
      <c r="H14" s="286"/>
      <c r="I14" s="286"/>
      <c r="J14" s="286"/>
      <c r="K14" s="287"/>
      <c r="L14" s="288">
        <f>SUM(D14:K14)</f>
        <v>0</v>
      </c>
      <c r="M14" s="288"/>
      <c r="N14" s="302"/>
      <c r="O14" s="302"/>
      <c r="P14" s="289">
        <f>SUM(L14:M14)</f>
        <v>0</v>
      </c>
    </row>
    <row r="15" spans="2:16" ht="51" customHeight="1">
      <c r="B15" s="597"/>
      <c r="C15" s="296" t="s">
        <v>323</v>
      </c>
      <c r="D15" s="286"/>
      <c r="E15" s="286"/>
      <c r="F15" s="286"/>
      <c r="G15" s="286"/>
      <c r="H15" s="286"/>
      <c r="I15" s="286"/>
      <c r="J15" s="286"/>
      <c r="K15" s="287"/>
      <c r="L15" s="288">
        <f t="shared" ref="L15:L19" si="2">SUM(D15:K15)</f>
        <v>0</v>
      </c>
      <c r="M15" s="288"/>
      <c r="N15" s="302"/>
      <c r="O15" s="302"/>
      <c r="P15" s="289">
        <f t="shared" ref="P15:P19" si="3">SUM(L15:M15)</f>
        <v>0</v>
      </c>
    </row>
    <row r="16" spans="2:16" ht="51" customHeight="1">
      <c r="B16" s="596" t="s">
        <v>320</v>
      </c>
      <c r="C16" s="296" t="s">
        <v>322</v>
      </c>
      <c r="D16" s="286"/>
      <c r="E16" s="286"/>
      <c r="F16" s="286"/>
      <c r="G16" s="286"/>
      <c r="H16" s="286"/>
      <c r="I16" s="286"/>
      <c r="J16" s="286"/>
      <c r="K16" s="287"/>
      <c r="L16" s="288">
        <f t="shared" si="2"/>
        <v>0</v>
      </c>
      <c r="M16" s="288"/>
      <c r="N16" s="302"/>
      <c r="O16" s="302"/>
      <c r="P16" s="289">
        <f t="shared" si="3"/>
        <v>0</v>
      </c>
    </row>
    <row r="17" spans="2:18" ht="51" customHeight="1">
      <c r="B17" s="597"/>
      <c r="C17" s="296" t="s">
        <v>323</v>
      </c>
      <c r="D17" s="286"/>
      <c r="E17" s="286"/>
      <c r="F17" s="286"/>
      <c r="G17" s="286"/>
      <c r="H17" s="286"/>
      <c r="I17" s="286"/>
      <c r="J17" s="286"/>
      <c r="K17" s="287"/>
      <c r="L17" s="288">
        <f t="shared" si="2"/>
        <v>0</v>
      </c>
      <c r="M17" s="288"/>
      <c r="N17" s="302"/>
      <c r="O17" s="302"/>
      <c r="P17" s="289">
        <f t="shared" si="3"/>
        <v>0</v>
      </c>
    </row>
    <row r="18" spans="2:18" ht="51" customHeight="1">
      <c r="B18" s="596" t="s">
        <v>321</v>
      </c>
      <c r="C18" s="296" t="s">
        <v>322</v>
      </c>
      <c r="D18" s="286"/>
      <c r="E18" s="286"/>
      <c r="F18" s="286"/>
      <c r="G18" s="286"/>
      <c r="H18" s="286"/>
      <c r="I18" s="286"/>
      <c r="J18" s="286"/>
      <c r="K18" s="287"/>
      <c r="L18" s="288">
        <f t="shared" si="2"/>
        <v>0</v>
      </c>
      <c r="M18" s="288"/>
      <c r="N18" s="302"/>
      <c r="O18" s="302"/>
      <c r="P18" s="289">
        <f t="shared" si="3"/>
        <v>0</v>
      </c>
    </row>
    <row r="19" spans="2:18" ht="45.75" customHeight="1" thickBot="1">
      <c r="B19" s="598"/>
      <c r="C19" s="306" t="s">
        <v>323</v>
      </c>
      <c r="D19" s="290"/>
      <c r="E19" s="290"/>
      <c r="F19" s="290"/>
      <c r="G19" s="290"/>
      <c r="H19" s="290"/>
      <c r="I19" s="290"/>
      <c r="J19" s="290"/>
      <c r="K19" s="290"/>
      <c r="L19" s="283">
        <f t="shared" si="2"/>
        <v>0</v>
      </c>
      <c r="M19" s="283"/>
      <c r="N19" s="284"/>
      <c r="O19" s="284"/>
      <c r="P19" s="285">
        <f t="shared" si="3"/>
        <v>0</v>
      </c>
    </row>
    <row r="20" spans="2:18" ht="45.75" customHeight="1">
      <c r="B20" s="570" t="s">
        <v>315</v>
      </c>
      <c r="C20" s="571"/>
      <c r="D20" s="571"/>
      <c r="E20" s="571"/>
      <c r="F20" s="571"/>
      <c r="G20" s="571"/>
      <c r="H20" s="571"/>
      <c r="I20" s="571"/>
      <c r="J20" s="571"/>
      <c r="K20" s="571"/>
      <c r="L20" s="571"/>
      <c r="M20" s="571"/>
      <c r="N20" s="571"/>
      <c r="O20" s="572"/>
    </row>
    <row r="21" spans="2:18" ht="58.5" customHeight="1">
      <c r="B21" s="301" t="s">
        <v>9</v>
      </c>
      <c r="C21" s="276" t="s">
        <v>27</v>
      </c>
      <c r="D21" s="276" t="s">
        <v>70</v>
      </c>
      <c r="E21" s="276" t="s">
        <v>28</v>
      </c>
      <c r="F21" s="276" t="s">
        <v>309</v>
      </c>
      <c r="G21" s="277" t="s">
        <v>29</v>
      </c>
      <c r="H21" s="277" t="s">
        <v>310</v>
      </c>
      <c r="I21" s="278" t="s">
        <v>311</v>
      </c>
      <c r="J21" s="279" t="s">
        <v>312</v>
      </c>
      <c r="K21" s="280" t="s">
        <v>4</v>
      </c>
      <c r="L21" s="276" t="s">
        <v>313</v>
      </c>
      <c r="M21" s="277" t="s">
        <v>324</v>
      </c>
      <c r="N21" s="277" t="s">
        <v>325</v>
      </c>
      <c r="O21" s="281" t="s">
        <v>8</v>
      </c>
    </row>
    <row r="22" spans="2:18" ht="58.5" customHeight="1" thickBot="1">
      <c r="B22" s="307" t="s">
        <v>322</v>
      </c>
      <c r="C22" s="297"/>
      <c r="D22" s="297"/>
      <c r="E22" s="297"/>
      <c r="F22" s="297"/>
      <c r="G22" s="298"/>
      <c r="H22" s="298"/>
      <c r="I22" s="299"/>
      <c r="J22" s="300"/>
      <c r="K22" s="283">
        <f>SUM(C22:J22)</f>
        <v>0</v>
      </c>
      <c r="L22" s="297"/>
      <c r="M22" s="298"/>
      <c r="N22" s="298"/>
      <c r="O22" s="303">
        <f>K22+L22+M22+N22</f>
        <v>0</v>
      </c>
    </row>
    <row r="23" spans="2:18" ht="58.5" customHeight="1" thickBot="1">
      <c r="B23" s="307" t="s">
        <v>323</v>
      </c>
      <c r="C23" s="297"/>
      <c r="D23" s="297"/>
      <c r="E23" s="297"/>
      <c r="F23" s="297"/>
      <c r="G23" s="298"/>
      <c r="H23" s="298"/>
      <c r="I23" s="299"/>
      <c r="J23" s="300"/>
      <c r="K23" s="283">
        <f>SUM(C23:J23)</f>
        <v>0</v>
      </c>
      <c r="L23" s="297"/>
      <c r="M23" s="298"/>
      <c r="N23" s="298"/>
      <c r="O23" s="303">
        <f t="shared" ref="O23" si="4">K23+L23+M23+N23</f>
        <v>0</v>
      </c>
    </row>
    <row r="24" spans="2:18" ht="45.75" customHeight="1" thickBot="1">
      <c r="B24" s="282" t="s">
        <v>4</v>
      </c>
      <c r="C24" s="283">
        <f>SUM(C22+C23)</f>
        <v>0</v>
      </c>
      <c r="D24" s="283">
        <f t="shared" ref="D24" si="5">SUM(D22+D23)</f>
        <v>0</v>
      </c>
      <c r="E24" s="283">
        <f t="shared" ref="E24" si="6">SUM(E22+E23)</f>
        <v>0</v>
      </c>
      <c r="F24" s="283">
        <f t="shared" ref="F24" si="7">SUM(F22+F23)</f>
        <v>0</v>
      </c>
      <c r="G24" s="283">
        <f t="shared" ref="G24" si="8">SUM(G22+G23)</f>
        <v>0</v>
      </c>
      <c r="H24" s="283">
        <f t="shared" ref="H24" si="9">SUM(H22+H23)</f>
        <v>0</v>
      </c>
      <c r="I24" s="283">
        <f t="shared" ref="I24" si="10">SUM(I22+I23)</f>
        <v>0</v>
      </c>
      <c r="J24" s="283">
        <f t="shared" ref="J24" si="11">SUM(J22+J23)</f>
        <v>0</v>
      </c>
      <c r="K24" s="283">
        <f t="shared" ref="K24" si="12">SUM(K22+K23)</f>
        <v>0</v>
      </c>
      <c r="L24" s="283">
        <f t="shared" ref="L24" si="13">SUM(L22+L23)</f>
        <v>0</v>
      </c>
      <c r="M24" s="283"/>
      <c r="N24" s="283"/>
      <c r="O24" s="308">
        <f>K24+L24+M24+N24</f>
        <v>0</v>
      </c>
    </row>
    <row r="25" spans="2:18" ht="45.75" customHeight="1">
      <c r="B25" s="291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</row>
    <row r="26" spans="2:18" ht="45.75" customHeight="1" thickBot="1">
      <c r="B26" s="309"/>
      <c r="C26" s="309"/>
      <c r="D26" s="613" t="s">
        <v>355</v>
      </c>
      <c r="E26" s="613"/>
      <c r="F26" s="613"/>
      <c r="G26" s="613"/>
      <c r="H26" s="613"/>
      <c r="I26" s="613"/>
      <c r="J26" s="613"/>
      <c r="K26" s="613"/>
      <c r="L26" s="613"/>
      <c r="M26" s="613"/>
      <c r="N26" s="613"/>
      <c r="O26" s="613"/>
      <c r="P26" s="613"/>
      <c r="Q26" s="613"/>
      <c r="R26" s="613"/>
    </row>
    <row r="27" spans="2:18" ht="45.75" customHeight="1">
      <c r="B27" s="609" t="s">
        <v>326</v>
      </c>
      <c r="C27" s="614" t="s">
        <v>327</v>
      </c>
      <c r="D27" s="615" t="s">
        <v>328</v>
      </c>
      <c r="E27" s="616"/>
      <c r="F27" s="616"/>
      <c r="G27" s="616"/>
      <c r="H27" s="616"/>
      <c r="I27" s="616"/>
      <c r="J27" s="616"/>
      <c r="K27" s="616"/>
      <c r="L27" s="616" t="s">
        <v>329</v>
      </c>
      <c r="M27" s="616"/>
      <c r="N27" s="616"/>
      <c r="O27" s="616"/>
      <c r="P27" s="616"/>
      <c r="Q27" s="601" t="s">
        <v>330</v>
      </c>
      <c r="R27" s="617" t="s">
        <v>356</v>
      </c>
    </row>
    <row r="28" spans="2:18" ht="45.75" customHeight="1">
      <c r="B28" s="609"/>
      <c r="C28" s="614"/>
      <c r="D28" s="603" t="s">
        <v>27</v>
      </c>
      <c r="E28" s="606" t="s">
        <v>28</v>
      </c>
      <c r="F28" s="606" t="s">
        <v>30</v>
      </c>
      <c r="G28" s="602" t="s">
        <v>331</v>
      </c>
      <c r="H28" s="606" t="s">
        <v>332</v>
      </c>
      <c r="I28" s="608" t="s">
        <v>333</v>
      </c>
      <c r="J28" s="606" t="s">
        <v>334</v>
      </c>
      <c r="K28" s="606" t="s">
        <v>8</v>
      </c>
      <c r="L28" s="606" t="s">
        <v>335</v>
      </c>
      <c r="M28" s="602" t="s">
        <v>336</v>
      </c>
      <c r="N28" s="606" t="s">
        <v>337</v>
      </c>
      <c r="O28" s="606" t="s">
        <v>338</v>
      </c>
      <c r="P28" s="606" t="s">
        <v>4</v>
      </c>
      <c r="Q28" s="602"/>
      <c r="R28" s="618"/>
    </row>
    <row r="29" spans="2:18" ht="45.75" customHeight="1">
      <c r="B29" s="609"/>
      <c r="C29" s="614"/>
      <c r="D29" s="603"/>
      <c r="E29" s="606"/>
      <c r="F29" s="606"/>
      <c r="G29" s="606"/>
      <c r="H29" s="606"/>
      <c r="I29" s="608"/>
      <c r="J29" s="606"/>
      <c r="K29" s="606"/>
      <c r="L29" s="606"/>
      <c r="M29" s="602"/>
      <c r="N29" s="606"/>
      <c r="O29" s="606"/>
      <c r="P29" s="606"/>
      <c r="Q29" s="602"/>
      <c r="R29" s="619"/>
    </row>
    <row r="30" spans="2:18" ht="45.75" customHeight="1">
      <c r="B30" s="607" t="s">
        <v>339</v>
      </c>
      <c r="C30" s="310" t="s">
        <v>340</v>
      </c>
      <c r="D30" s="311"/>
      <c r="E30" s="312"/>
      <c r="F30" s="312"/>
      <c r="G30" s="312"/>
      <c r="H30" s="312"/>
      <c r="I30" s="313"/>
      <c r="J30" s="313"/>
      <c r="K30" s="313">
        <f t="shared" ref="K30:K35" si="14">SUM(D30:J30)</f>
        <v>0</v>
      </c>
      <c r="L30" s="313"/>
      <c r="M30" s="313"/>
      <c r="N30" s="313"/>
      <c r="O30" s="313"/>
      <c r="P30" s="313">
        <f t="shared" ref="P30:P35" si="15">SUM(L30:O30)</f>
        <v>0</v>
      </c>
      <c r="Q30" s="314">
        <f t="shared" ref="Q30:Q35" si="16">K30+P30</f>
        <v>0</v>
      </c>
      <c r="R30" s="315"/>
    </row>
    <row r="31" spans="2:18" ht="45.75" customHeight="1">
      <c r="B31" s="607"/>
      <c r="C31" s="310" t="s">
        <v>341</v>
      </c>
      <c r="D31" s="311"/>
      <c r="E31" s="312"/>
      <c r="F31" s="312"/>
      <c r="G31" s="312"/>
      <c r="H31" s="312"/>
      <c r="I31" s="313"/>
      <c r="J31" s="313"/>
      <c r="K31" s="313">
        <f t="shared" si="14"/>
        <v>0</v>
      </c>
      <c r="L31" s="313"/>
      <c r="M31" s="313"/>
      <c r="N31" s="313"/>
      <c r="O31" s="313"/>
      <c r="P31" s="313">
        <f t="shared" si="15"/>
        <v>0</v>
      </c>
      <c r="Q31" s="314">
        <f t="shared" si="16"/>
        <v>0</v>
      </c>
      <c r="R31" s="315"/>
    </row>
    <row r="32" spans="2:18" ht="45.75" customHeight="1">
      <c r="B32" s="607"/>
      <c r="C32" s="310" t="s">
        <v>342</v>
      </c>
      <c r="D32" s="311"/>
      <c r="E32" s="312"/>
      <c r="F32" s="312"/>
      <c r="G32" s="312"/>
      <c r="H32" s="312"/>
      <c r="I32" s="313"/>
      <c r="J32" s="313"/>
      <c r="K32" s="313">
        <f t="shared" si="14"/>
        <v>0</v>
      </c>
      <c r="L32" s="313"/>
      <c r="M32" s="313"/>
      <c r="N32" s="313"/>
      <c r="O32" s="313"/>
      <c r="P32" s="313">
        <f t="shared" si="15"/>
        <v>0</v>
      </c>
      <c r="Q32" s="314">
        <f t="shared" si="16"/>
        <v>0</v>
      </c>
      <c r="R32" s="315"/>
    </row>
    <row r="33" spans="2:18" ht="45.75" customHeight="1">
      <c r="B33" s="607"/>
      <c r="C33" s="310" t="s">
        <v>343</v>
      </c>
      <c r="D33" s="311"/>
      <c r="E33" s="312"/>
      <c r="F33" s="312"/>
      <c r="G33" s="312"/>
      <c r="H33" s="312"/>
      <c r="I33" s="313"/>
      <c r="J33" s="313"/>
      <c r="K33" s="313">
        <f t="shared" si="14"/>
        <v>0</v>
      </c>
      <c r="L33" s="313"/>
      <c r="M33" s="313"/>
      <c r="N33" s="313"/>
      <c r="O33" s="313"/>
      <c r="P33" s="313">
        <f t="shared" si="15"/>
        <v>0</v>
      </c>
      <c r="Q33" s="314">
        <f t="shared" si="16"/>
        <v>0</v>
      </c>
      <c r="R33" s="315"/>
    </row>
    <row r="34" spans="2:18" ht="45.75" customHeight="1">
      <c r="B34" s="607"/>
      <c r="C34" s="310" t="s">
        <v>344</v>
      </c>
      <c r="D34" s="316"/>
      <c r="E34" s="313"/>
      <c r="F34" s="313"/>
      <c r="G34" s="313"/>
      <c r="H34" s="313"/>
      <c r="I34" s="313"/>
      <c r="J34" s="313"/>
      <c r="K34" s="313">
        <f t="shared" si="14"/>
        <v>0</v>
      </c>
      <c r="L34" s="313"/>
      <c r="M34" s="313"/>
      <c r="N34" s="313"/>
      <c r="O34" s="313"/>
      <c r="P34" s="313">
        <f t="shared" si="15"/>
        <v>0</v>
      </c>
      <c r="Q34" s="314">
        <f t="shared" si="16"/>
        <v>0</v>
      </c>
      <c r="R34" s="315"/>
    </row>
    <row r="35" spans="2:18" ht="45.75" customHeight="1">
      <c r="B35" s="607"/>
      <c r="C35" s="317" t="s">
        <v>127</v>
      </c>
      <c r="D35" s="316"/>
      <c r="E35" s="313"/>
      <c r="F35" s="313"/>
      <c r="G35" s="313"/>
      <c r="H35" s="313"/>
      <c r="I35" s="313"/>
      <c r="J35" s="313"/>
      <c r="K35" s="313">
        <f t="shared" si="14"/>
        <v>0</v>
      </c>
      <c r="L35" s="313"/>
      <c r="M35" s="313"/>
      <c r="N35" s="313"/>
      <c r="O35" s="313"/>
      <c r="P35" s="313">
        <f t="shared" si="15"/>
        <v>0</v>
      </c>
      <c r="Q35" s="314">
        <f t="shared" si="16"/>
        <v>0</v>
      </c>
      <c r="R35" s="315"/>
    </row>
    <row r="36" spans="2:18" ht="45.75" customHeight="1">
      <c r="B36" s="620" t="s">
        <v>345</v>
      </c>
      <c r="C36" s="621"/>
      <c r="D36" s="318">
        <f t="shared" ref="D36:R36" si="17">SUM(D30:D35)</f>
        <v>0</v>
      </c>
      <c r="E36" s="319">
        <f t="shared" si="17"/>
        <v>0</v>
      </c>
      <c r="F36" s="319">
        <f t="shared" si="17"/>
        <v>0</v>
      </c>
      <c r="G36" s="319">
        <f t="shared" si="17"/>
        <v>0</v>
      </c>
      <c r="H36" s="319">
        <f t="shared" si="17"/>
        <v>0</v>
      </c>
      <c r="I36" s="319">
        <f t="shared" si="17"/>
        <v>0</v>
      </c>
      <c r="J36" s="319">
        <f t="shared" si="17"/>
        <v>0</v>
      </c>
      <c r="K36" s="319">
        <f t="shared" si="17"/>
        <v>0</v>
      </c>
      <c r="L36" s="319">
        <f t="shared" si="17"/>
        <v>0</v>
      </c>
      <c r="M36" s="319">
        <f t="shared" si="17"/>
        <v>0</v>
      </c>
      <c r="N36" s="319">
        <f t="shared" si="17"/>
        <v>0</v>
      </c>
      <c r="O36" s="319">
        <f t="shared" si="17"/>
        <v>0</v>
      </c>
      <c r="P36" s="319">
        <f t="shared" si="17"/>
        <v>0</v>
      </c>
      <c r="Q36" s="319">
        <f t="shared" si="17"/>
        <v>0</v>
      </c>
      <c r="R36" s="320">
        <f t="shared" si="17"/>
        <v>0</v>
      </c>
    </row>
    <row r="37" spans="2:18" ht="45.75" customHeight="1">
      <c r="B37" s="607" t="s">
        <v>346</v>
      </c>
      <c r="C37" s="310" t="s">
        <v>347</v>
      </c>
      <c r="D37" s="316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>
        <f>SUM(L37:O37)</f>
        <v>0</v>
      </c>
      <c r="Q37" s="314">
        <f>K37+P37</f>
        <v>0</v>
      </c>
      <c r="R37" s="315"/>
    </row>
    <row r="38" spans="2:18" ht="45.75" customHeight="1">
      <c r="B38" s="607"/>
      <c r="C38" s="310" t="s">
        <v>348</v>
      </c>
      <c r="D38" s="316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>
        <f>SUM(L38:O38)</f>
        <v>0</v>
      </c>
      <c r="Q38" s="314">
        <f>K38+P38</f>
        <v>0</v>
      </c>
      <c r="R38" s="315"/>
    </row>
    <row r="39" spans="2:18" ht="45.75" customHeight="1">
      <c r="B39" s="607"/>
      <c r="C39" s="317" t="s">
        <v>349</v>
      </c>
      <c r="D39" s="316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>
        <f>SUM(L39:O39)</f>
        <v>0</v>
      </c>
      <c r="Q39" s="314">
        <f>K39+P39</f>
        <v>0</v>
      </c>
      <c r="R39" s="315"/>
    </row>
    <row r="40" spans="2:18" ht="45.75" customHeight="1">
      <c r="B40" s="607"/>
      <c r="C40" s="310" t="s">
        <v>350</v>
      </c>
      <c r="D40" s="316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>
        <f>SUM(L40:O40)</f>
        <v>0</v>
      </c>
      <c r="Q40" s="314">
        <f>K40+P40</f>
        <v>0</v>
      </c>
      <c r="R40" s="315"/>
    </row>
    <row r="41" spans="2:18" ht="45.75" customHeight="1">
      <c r="B41" s="607"/>
      <c r="C41" s="317" t="s">
        <v>351</v>
      </c>
      <c r="D41" s="316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>
        <f>SUM(L41:O41)</f>
        <v>0</v>
      </c>
      <c r="Q41" s="314">
        <f>K41+P41</f>
        <v>0</v>
      </c>
      <c r="R41" s="315"/>
    </row>
    <row r="42" spans="2:18" ht="45.75" customHeight="1">
      <c r="B42" s="622" t="s">
        <v>352</v>
      </c>
      <c r="C42" s="623"/>
      <c r="D42" s="318">
        <f t="shared" ref="D42:R42" si="18">SUM(D37:D41)</f>
        <v>0</v>
      </c>
      <c r="E42" s="319">
        <f t="shared" si="18"/>
        <v>0</v>
      </c>
      <c r="F42" s="319">
        <f t="shared" si="18"/>
        <v>0</v>
      </c>
      <c r="G42" s="319">
        <f t="shared" si="18"/>
        <v>0</v>
      </c>
      <c r="H42" s="319">
        <f t="shared" si="18"/>
        <v>0</v>
      </c>
      <c r="I42" s="319">
        <f t="shared" si="18"/>
        <v>0</v>
      </c>
      <c r="J42" s="319">
        <f t="shared" si="18"/>
        <v>0</v>
      </c>
      <c r="K42" s="319">
        <f t="shared" si="18"/>
        <v>0</v>
      </c>
      <c r="L42" s="319">
        <f t="shared" si="18"/>
        <v>0</v>
      </c>
      <c r="M42" s="319">
        <f t="shared" si="18"/>
        <v>0</v>
      </c>
      <c r="N42" s="319">
        <f t="shared" si="18"/>
        <v>0</v>
      </c>
      <c r="O42" s="319">
        <f t="shared" si="18"/>
        <v>0</v>
      </c>
      <c r="P42" s="319">
        <f t="shared" si="18"/>
        <v>0</v>
      </c>
      <c r="Q42" s="319">
        <f t="shared" si="18"/>
        <v>0</v>
      </c>
      <c r="R42" s="320">
        <f t="shared" si="18"/>
        <v>0</v>
      </c>
    </row>
    <row r="43" spans="2:18" ht="45.75" customHeight="1" thickBot="1">
      <c r="B43" s="622" t="s">
        <v>120</v>
      </c>
      <c r="C43" s="623"/>
      <c r="D43" s="321">
        <f t="shared" ref="D43:R43" si="19">D36+D42</f>
        <v>0</v>
      </c>
      <c r="E43" s="322">
        <f t="shared" si="19"/>
        <v>0</v>
      </c>
      <c r="F43" s="322">
        <f t="shared" si="19"/>
        <v>0</v>
      </c>
      <c r="G43" s="322">
        <f t="shared" si="19"/>
        <v>0</v>
      </c>
      <c r="H43" s="322">
        <f t="shared" si="19"/>
        <v>0</v>
      </c>
      <c r="I43" s="322">
        <f t="shared" si="19"/>
        <v>0</v>
      </c>
      <c r="J43" s="322">
        <f t="shared" si="19"/>
        <v>0</v>
      </c>
      <c r="K43" s="322">
        <f t="shared" si="19"/>
        <v>0</v>
      </c>
      <c r="L43" s="322">
        <f t="shared" si="19"/>
        <v>0</v>
      </c>
      <c r="M43" s="322">
        <f t="shared" si="19"/>
        <v>0</v>
      </c>
      <c r="N43" s="322">
        <f t="shared" si="19"/>
        <v>0</v>
      </c>
      <c r="O43" s="322">
        <f t="shared" si="19"/>
        <v>0</v>
      </c>
      <c r="P43" s="322">
        <f t="shared" si="19"/>
        <v>0</v>
      </c>
      <c r="Q43" s="322">
        <f t="shared" si="19"/>
        <v>0</v>
      </c>
      <c r="R43" s="323">
        <f t="shared" si="19"/>
        <v>0</v>
      </c>
    </row>
    <row r="44" spans="2:18" ht="45.75" customHeight="1">
      <c r="B44" s="610" t="s">
        <v>353</v>
      </c>
      <c r="C44" s="610"/>
      <c r="D44" s="610"/>
      <c r="E44" s="610"/>
      <c r="F44" s="610"/>
      <c r="G44" s="610"/>
      <c r="H44" s="610"/>
      <c r="I44" s="610"/>
      <c r="J44" s="610"/>
      <c r="K44" s="610"/>
      <c r="L44" s="610"/>
      <c r="M44" s="610"/>
      <c r="N44" s="610"/>
      <c r="O44" s="610"/>
      <c r="P44" s="610"/>
      <c r="Q44" s="610"/>
      <c r="R44"/>
    </row>
    <row r="45" spans="2:18" ht="45.75" customHeight="1">
      <c r="B45" s="611" t="s">
        <v>354</v>
      </c>
      <c r="C45" s="611"/>
      <c r="D45" s="611"/>
      <c r="E45" s="611"/>
      <c r="F45" s="611"/>
      <c r="G45" s="611"/>
      <c r="H45" s="611"/>
      <c r="I45" s="611"/>
      <c r="J45" s="611"/>
      <c r="K45" s="611"/>
      <c r="L45" s="611"/>
      <c r="M45" s="611"/>
      <c r="N45" s="611"/>
      <c r="O45" s="611"/>
      <c r="P45" s="611"/>
      <c r="Q45" s="611"/>
      <c r="R45"/>
    </row>
    <row r="46" spans="2:18" ht="108" customHeight="1">
      <c r="B46" s="293" t="s">
        <v>357</v>
      </c>
      <c r="C46" s="604" t="s">
        <v>316</v>
      </c>
      <c r="D46" s="604"/>
      <c r="E46" s="604" t="s">
        <v>317</v>
      </c>
      <c r="F46" s="604"/>
      <c r="G46" s="604"/>
      <c r="H46" s="604"/>
      <c r="I46" s="612" t="s">
        <v>358</v>
      </c>
      <c r="J46" s="612"/>
    </row>
    <row r="47" spans="2:18" ht="54" customHeight="1">
      <c r="B47" s="294" t="s">
        <v>7</v>
      </c>
      <c r="C47" s="604" t="s">
        <v>7</v>
      </c>
      <c r="D47" s="604"/>
      <c r="E47" s="605" t="s">
        <v>7</v>
      </c>
      <c r="F47" s="605"/>
      <c r="G47" s="605"/>
      <c r="H47" s="605"/>
      <c r="I47" s="604" t="s">
        <v>7</v>
      </c>
      <c r="J47" s="604"/>
    </row>
    <row r="48" spans="2:18" ht="27" customHeight="1">
      <c r="F48" s="292"/>
      <c r="G48" s="292"/>
    </row>
    <row r="49" spans="6:7" ht="27" customHeight="1">
      <c r="F49" s="292"/>
      <c r="G49" s="292"/>
    </row>
  </sheetData>
  <mergeCells count="46">
    <mergeCell ref="B37:B41"/>
    <mergeCell ref="B42:C42"/>
    <mergeCell ref="B43:C43"/>
    <mergeCell ref="K28:K29"/>
    <mergeCell ref="L28:L29"/>
    <mergeCell ref="D26:R26"/>
    <mergeCell ref="C27:C29"/>
    <mergeCell ref="D27:K27"/>
    <mergeCell ref="L27:P27"/>
    <mergeCell ref="R27:R29"/>
    <mergeCell ref="P28:P29"/>
    <mergeCell ref="B30:B35"/>
    <mergeCell ref="E28:E29"/>
    <mergeCell ref="F28:F29"/>
    <mergeCell ref="G28:G29"/>
    <mergeCell ref="H28:H29"/>
    <mergeCell ref="B27:B29"/>
    <mergeCell ref="Q27:Q29"/>
    <mergeCell ref="D28:D29"/>
    <mergeCell ref="C46:D46"/>
    <mergeCell ref="E46:H46"/>
    <mergeCell ref="C47:D47"/>
    <mergeCell ref="E47:H47"/>
    <mergeCell ref="M28:M29"/>
    <mergeCell ref="N28:N29"/>
    <mergeCell ref="O28:O29"/>
    <mergeCell ref="I28:I29"/>
    <mergeCell ref="J28:J29"/>
    <mergeCell ref="B44:Q44"/>
    <mergeCell ref="B45:Q45"/>
    <mergeCell ref="I47:J47"/>
    <mergeCell ref="I46:J46"/>
    <mergeCell ref="B36:C36"/>
    <mergeCell ref="B20:O20"/>
    <mergeCell ref="B7:O7"/>
    <mergeCell ref="B2:C2"/>
    <mergeCell ref="D2:O3"/>
    <mergeCell ref="B3:C3"/>
    <mergeCell ref="B4:C4"/>
    <mergeCell ref="D4:O4"/>
    <mergeCell ref="B5:O5"/>
    <mergeCell ref="B12:P12"/>
    <mergeCell ref="B14:B15"/>
    <mergeCell ref="B16:B17"/>
    <mergeCell ref="B18:B19"/>
    <mergeCell ref="B13:C1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2"/>
  <sheetViews>
    <sheetView rightToLeft="1" topLeftCell="A13" workbookViewId="0">
      <selection activeCell="C19" sqref="C19"/>
    </sheetView>
  </sheetViews>
  <sheetFormatPr defaultRowHeight="14.25"/>
  <cols>
    <col min="1" max="1" width="11.125" customWidth="1"/>
    <col min="2" max="2" width="17.25" customWidth="1"/>
    <col min="3" max="3" width="6.75" customWidth="1"/>
    <col min="4" max="4" width="9.25" customWidth="1"/>
    <col min="5" max="5" width="7.375" customWidth="1"/>
    <col min="6" max="6" width="8.875" customWidth="1"/>
    <col min="7" max="7" width="10.125" customWidth="1"/>
    <col min="8" max="8" width="8.75" customWidth="1"/>
    <col min="9" max="9" width="8.625" customWidth="1"/>
    <col min="10" max="10" width="10.125" customWidth="1"/>
    <col min="11" max="11" width="8.25" customWidth="1"/>
    <col min="12" max="12" width="10.25" customWidth="1"/>
  </cols>
  <sheetData>
    <row r="2" spans="2:12" ht="3" customHeight="1"/>
    <row r="3" spans="2:12" hidden="1"/>
    <row r="4" spans="2:12" hidden="1"/>
    <row r="5" spans="2:12" hidden="1"/>
    <row r="6" spans="2:12" hidden="1"/>
    <row r="7" spans="2:12" hidden="1"/>
    <row r="8" spans="2:12" hidden="1"/>
    <row r="9" spans="2:12" hidden="1"/>
    <row r="10" spans="2:12" ht="15" thickBot="1"/>
    <row r="11" spans="2:12" ht="45.75" customHeight="1">
      <c r="B11" s="472" t="s">
        <v>171</v>
      </c>
      <c r="C11" s="473"/>
      <c r="D11" s="473"/>
      <c r="E11" s="658" t="s">
        <v>174</v>
      </c>
      <c r="F11" s="658"/>
      <c r="G11" s="658"/>
      <c r="H11" s="658"/>
      <c r="I11" s="658"/>
      <c r="J11" s="658"/>
      <c r="K11" s="658"/>
      <c r="L11" s="659"/>
    </row>
    <row r="12" spans="2:12" ht="53.25" customHeight="1">
      <c r="B12" s="662" t="s">
        <v>137</v>
      </c>
      <c r="C12" s="663"/>
      <c r="D12" s="663"/>
      <c r="E12" s="660"/>
      <c r="F12" s="660"/>
      <c r="G12" s="660"/>
      <c r="H12" s="660"/>
      <c r="I12" s="660"/>
      <c r="J12" s="660"/>
      <c r="K12" s="660"/>
      <c r="L12" s="661"/>
    </row>
    <row r="13" spans="2:12" ht="42" customHeight="1" thickBot="1">
      <c r="B13" s="666" t="s">
        <v>172</v>
      </c>
      <c r="C13" s="667"/>
      <c r="D13" s="667"/>
      <c r="E13" s="664" t="s">
        <v>144</v>
      </c>
      <c r="F13" s="664"/>
      <c r="G13" s="664"/>
      <c r="H13" s="664"/>
      <c r="I13" s="664"/>
      <c r="J13" s="664"/>
      <c r="K13" s="664"/>
      <c r="L13" s="665"/>
    </row>
    <row r="14" spans="2:12" ht="26.25" thickBot="1">
      <c r="B14" s="637" t="s">
        <v>143</v>
      </c>
      <c r="C14" s="638"/>
      <c r="D14" s="638"/>
      <c r="E14" s="638"/>
      <c r="F14" s="638"/>
      <c r="G14" s="638"/>
      <c r="H14" s="638"/>
      <c r="I14" s="638"/>
      <c r="J14" s="638"/>
      <c r="K14" s="638"/>
      <c r="L14" s="639"/>
    </row>
    <row r="15" spans="2:12" ht="15.75" customHeight="1">
      <c r="B15" s="81"/>
      <c r="C15" s="24"/>
      <c r="D15" s="24"/>
      <c r="E15" s="24"/>
      <c r="F15" s="24"/>
      <c r="G15" s="24"/>
      <c r="H15" s="24"/>
      <c r="I15" s="24"/>
      <c r="J15" s="24"/>
      <c r="K15" s="24"/>
      <c r="L15" s="82"/>
    </row>
    <row r="16" spans="2:12" ht="28.5">
      <c r="B16" s="655" t="s">
        <v>173</v>
      </c>
      <c r="C16" s="656"/>
      <c r="D16" s="656"/>
      <c r="E16" s="656"/>
      <c r="F16" s="656"/>
      <c r="G16" s="656"/>
      <c r="H16" s="656"/>
      <c r="I16" s="656"/>
      <c r="J16" s="656"/>
      <c r="K16" s="656"/>
      <c r="L16" s="657"/>
    </row>
    <row r="17" spans="2:13" ht="37.5">
      <c r="B17" s="83" t="s">
        <v>359</v>
      </c>
      <c r="C17" s="6" t="s">
        <v>94</v>
      </c>
      <c r="D17" s="80" t="s">
        <v>116</v>
      </c>
      <c r="E17" s="6" t="s">
        <v>95</v>
      </c>
      <c r="F17" s="6" t="s">
        <v>96</v>
      </c>
      <c r="G17" s="157" t="s">
        <v>97</v>
      </c>
      <c r="H17" s="80" t="s">
        <v>98</v>
      </c>
      <c r="I17" s="6" t="s">
        <v>99</v>
      </c>
      <c r="J17" s="85" t="s">
        <v>100</v>
      </c>
      <c r="K17" s="6" t="s">
        <v>101</v>
      </c>
      <c r="L17" s="84" t="s">
        <v>2</v>
      </c>
    </row>
    <row r="18" spans="2:13" ht="22.5">
      <c r="B18" s="170" t="s">
        <v>360</v>
      </c>
      <c r="C18" s="6"/>
      <c r="D18" s="80"/>
      <c r="E18" s="6"/>
      <c r="F18" s="6"/>
      <c r="G18" s="157"/>
      <c r="H18" s="80"/>
      <c r="I18" s="6"/>
      <c r="J18" s="85"/>
      <c r="K18" s="6"/>
      <c r="L18" s="324">
        <f>SUM(C18:K18)</f>
        <v>0</v>
      </c>
    </row>
    <row r="19" spans="2:13" ht="22.5">
      <c r="B19" s="170" t="s">
        <v>231</v>
      </c>
      <c r="C19" s="6"/>
      <c r="D19" s="80"/>
      <c r="E19" s="6"/>
      <c r="F19" s="6"/>
      <c r="G19" s="157"/>
      <c r="H19" s="80"/>
      <c r="I19" s="6"/>
      <c r="J19" s="85"/>
      <c r="K19" s="6"/>
      <c r="L19" s="324">
        <f t="shared" ref="L19" si="0">SUM(C19:K19)</f>
        <v>0</v>
      </c>
    </row>
    <row r="20" spans="2:13" ht="25.5">
      <c r="B20" s="76" t="s">
        <v>4</v>
      </c>
      <c r="C20" s="25">
        <f t="shared" ref="C20:K20" si="1">C18+C19</f>
        <v>0</v>
      </c>
      <c r="D20" s="25">
        <f t="shared" si="1"/>
        <v>0</v>
      </c>
      <c r="E20" s="25">
        <f t="shared" si="1"/>
        <v>0</v>
      </c>
      <c r="F20" s="25">
        <f t="shared" si="1"/>
        <v>0</v>
      </c>
      <c r="G20" s="25">
        <f t="shared" si="1"/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  <c r="K20" s="25">
        <f t="shared" si="1"/>
        <v>0</v>
      </c>
      <c r="L20" s="324">
        <f>SUM(C20:K20)</f>
        <v>0</v>
      </c>
    </row>
    <row r="21" spans="2:13" ht="22.5" customHeight="1">
      <c r="B21" s="653"/>
      <c r="C21" s="644"/>
      <c r="D21" s="644"/>
      <c r="E21" s="644"/>
      <c r="F21" s="644"/>
      <c r="G21" s="644"/>
      <c r="H21" s="644"/>
      <c r="I21" s="644"/>
      <c r="J21" s="644"/>
      <c r="K21" s="644"/>
      <c r="L21" s="645"/>
    </row>
    <row r="22" spans="2:13" ht="18.75" customHeight="1">
      <c r="B22" s="646" t="s">
        <v>9</v>
      </c>
      <c r="C22" s="647"/>
      <c r="D22" s="647"/>
      <c r="E22" s="647"/>
      <c r="F22" s="647"/>
      <c r="G22" s="647"/>
      <c r="H22" s="647"/>
      <c r="I22" s="648"/>
      <c r="J22" s="649" t="s">
        <v>31</v>
      </c>
      <c r="K22" s="647"/>
      <c r="L22" s="650"/>
    </row>
    <row r="23" spans="2:13">
      <c r="B23" s="651" t="s">
        <v>162</v>
      </c>
      <c r="C23" s="641"/>
      <c r="D23" s="641"/>
      <c r="E23" s="641"/>
      <c r="F23" s="641"/>
      <c r="G23" s="641"/>
      <c r="H23" s="641"/>
      <c r="I23" s="652"/>
      <c r="J23" s="640"/>
      <c r="K23" s="641"/>
      <c r="L23" s="642"/>
    </row>
    <row r="24" spans="2:13" ht="9.75" customHeight="1">
      <c r="B24" s="653"/>
      <c r="C24" s="644"/>
      <c r="D24" s="644"/>
      <c r="E24" s="644"/>
      <c r="F24" s="644"/>
      <c r="G24" s="644"/>
      <c r="H24" s="644"/>
      <c r="I24" s="654"/>
      <c r="J24" s="643"/>
      <c r="K24" s="644"/>
      <c r="L24" s="645"/>
    </row>
    <row r="25" spans="2:13" ht="21.75" customHeight="1">
      <c r="B25" s="626" t="s">
        <v>229</v>
      </c>
      <c r="C25" s="627"/>
      <c r="D25" s="627"/>
      <c r="E25" s="627"/>
      <c r="F25" s="627"/>
      <c r="G25" s="627"/>
      <c r="H25" s="627" t="s">
        <v>230</v>
      </c>
      <c r="I25" s="627"/>
      <c r="J25" s="627"/>
      <c r="K25" s="627"/>
      <c r="L25" s="632"/>
    </row>
    <row r="26" spans="2:13" ht="21.75" customHeight="1">
      <c r="B26" s="626"/>
      <c r="C26" s="627"/>
      <c r="D26" s="627"/>
      <c r="E26" s="627"/>
      <c r="F26" s="627"/>
      <c r="G26" s="627"/>
      <c r="H26" s="627" t="s">
        <v>231</v>
      </c>
      <c r="I26" s="627"/>
      <c r="J26" s="627"/>
      <c r="K26" s="627"/>
      <c r="L26" s="632"/>
    </row>
    <row r="27" spans="2:13" ht="21.75" customHeight="1">
      <c r="B27" s="626"/>
      <c r="C27" s="627"/>
      <c r="D27" s="627"/>
      <c r="E27" s="627"/>
      <c r="F27" s="627"/>
      <c r="G27" s="627"/>
      <c r="H27" s="627" t="s">
        <v>232</v>
      </c>
      <c r="I27" s="627"/>
      <c r="J27" s="627"/>
      <c r="K27" s="627"/>
      <c r="L27" s="632"/>
    </row>
    <row r="28" spans="2:13" ht="27" customHeight="1" thickBot="1">
      <c r="B28" s="628"/>
      <c r="C28" s="629"/>
      <c r="D28" s="629"/>
      <c r="E28" s="629"/>
      <c r="F28" s="629"/>
      <c r="G28" s="629"/>
      <c r="H28" s="630" t="s">
        <v>233</v>
      </c>
      <c r="I28" s="631"/>
      <c r="J28" s="624"/>
      <c r="K28" s="624"/>
      <c r="L28" s="625"/>
    </row>
    <row r="29" spans="2:13" ht="27" customHeight="1">
      <c r="B29" s="118"/>
      <c r="C29" s="118"/>
      <c r="D29" s="118"/>
      <c r="E29" s="118"/>
      <c r="F29" s="118"/>
      <c r="G29" s="118"/>
      <c r="H29" s="158"/>
      <c r="I29" s="158"/>
      <c r="J29" s="158"/>
      <c r="K29" s="158"/>
      <c r="L29" s="158"/>
    </row>
    <row r="30" spans="2:13" ht="20.25" customHeight="1">
      <c r="B30" s="633"/>
      <c r="C30" s="633"/>
      <c r="D30" s="633"/>
      <c r="E30" s="12"/>
      <c r="F30" s="633"/>
      <c r="G30" s="633"/>
      <c r="H30" s="12"/>
      <c r="I30" s="633"/>
      <c r="J30" s="633"/>
      <c r="K30" s="633"/>
      <c r="L30" s="633"/>
      <c r="M30" s="9"/>
    </row>
    <row r="31" spans="2:13" ht="28.5" customHeight="1">
      <c r="B31" s="635" t="s">
        <v>139</v>
      </c>
      <c r="C31" s="635"/>
      <c r="D31" s="635"/>
      <c r="E31" s="13"/>
      <c r="F31" s="636" t="s">
        <v>102</v>
      </c>
      <c r="G31" s="636"/>
      <c r="H31" s="636" t="s">
        <v>136</v>
      </c>
      <c r="I31" s="636"/>
      <c r="J31" s="636"/>
      <c r="K31" s="636"/>
      <c r="L31" s="636"/>
      <c r="M31" s="9"/>
    </row>
    <row r="32" spans="2:13" s="7" customFormat="1" ht="17.25">
      <c r="B32" s="634" t="s">
        <v>7</v>
      </c>
      <c r="C32" s="634"/>
      <c r="D32" s="634"/>
      <c r="E32" s="11"/>
      <c r="F32" s="634" t="s">
        <v>92</v>
      </c>
      <c r="G32" s="634"/>
      <c r="H32" s="11"/>
      <c r="I32" s="11"/>
      <c r="J32" s="11" t="s">
        <v>110</v>
      </c>
      <c r="K32" s="14"/>
      <c r="L32" s="14"/>
      <c r="M32" s="9"/>
    </row>
  </sheetData>
  <mergeCells count="29">
    <mergeCell ref="E11:L12"/>
    <mergeCell ref="B12:D12"/>
    <mergeCell ref="B11:D11"/>
    <mergeCell ref="E13:L13"/>
    <mergeCell ref="B13:D13"/>
    <mergeCell ref="B14:L14"/>
    <mergeCell ref="J23:L24"/>
    <mergeCell ref="B22:I22"/>
    <mergeCell ref="J22:L22"/>
    <mergeCell ref="B23:I24"/>
    <mergeCell ref="B16:L16"/>
    <mergeCell ref="B21:L21"/>
    <mergeCell ref="I30:L30"/>
    <mergeCell ref="B32:D32"/>
    <mergeCell ref="B30:D30"/>
    <mergeCell ref="B31:D31"/>
    <mergeCell ref="F30:G30"/>
    <mergeCell ref="F31:G31"/>
    <mergeCell ref="F32:G32"/>
    <mergeCell ref="H31:L31"/>
    <mergeCell ref="J28:L28"/>
    <mergeCell ref="B25:G28"/>
    <mergeCell ref="H28:I28"/>
    <mergeCell ref="J25:L25"/>
    <mergeCell ref="J26:L26"/>
    <mergeCell ref="J27:L27"/>
    <mergeCell ref="H25:I25"/>
    <mergeCell ref="H26:I26"/>
    <mergeCell ref="H27:I27"/>
  </mergeCells>
  <phoneticPr fontId="24" type="noConversion"/>
  <printOptions horizontalCentered="1" verticalCentered="1"/>
  <pageMargins left="0" right="0" top="0.15748031496062992" bottom="0" header="0" footer="0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77"/>
  <sheetViews>
    <sheetView rightToLeft="1" workbookViewId="0">
      <selection activeCell="C5" sqref="C5:H77"/>
    </sheetView>
  </sheetViews>
  <sheetFormatPr defaultRowHeight="18"/>
  <cols>
    <col min="1" max="2" width="9" style="54"/>
    <col min="3" max="3" width="50.625" style="54" customWidth="1"/>
    <col min="4" max="4" width="9.125" style="54" customWidth="1"/>
    <col min="5" max="5" width="10.125" style="54" customWidth="1"/>
    <col min="6" max="7" width="9.25" style="54" customWidth="1"/>
    <col min="8" max="8" width="17.5" style="54" customWidth="1"/>
    <col min="9" max="10" width="9" style="54"/>
    <col min="11" max="11" width="11.25" style="54" bestFit="1" customWidth="1"/>
    <col min="12" max="16384" width="9" style="54"/>
  </cols>
  <sheetData>
    <row r="4" spans="3:11" ht="18.75" thickBot="1"/>
    <row r="5" spans="3:11" ht="29.25" customHeight="1">
      <c r="C5" s="668" t="s">
        <v>121</v>
      </c>
      <c r="D5" s="670" t="s">
        <v>131</v>
      </c>
      <c r="E5" s="670"/>
      <c r="F5" s="670"/>
      <c r="G5" s="670"/>
      <c r="H5" s="671"/>
    </row>
    <row r="6" spans="3:11" ht="45" customHeight="1">
      <c r="C6" s="669"/>
      <c r="D6" s="53" t="s">
        <v>122</v>
      </c>
      <c r="E6" s="53" t="s">
        <v>123</v>
      </c>
      <c r="F6" s="53" t="s">
        <v>124</v>
      </c>
      <c r="G6" s="53" t="s">
        <v>125</v>
      </c>
      <c r="H6" s="55" t="s">
        <v>4</v>
      </c>
    </row>
    <row r="7" spans="3:11" ht="20.25" customHeight="1">
      <c r="C7" s="56" t="s">
        <v>11</v>
      </c>
      <c r="D7" s="53">
        <f>31561+7931</f>
        <v>39492</v>
      </c>
      <c r="E7" s="53"/>
      <c r="F7" s="53"/>
      <c r="G7" s="53"/>
      <c r="H7" s="55">
        <f>SUM(D7:G7)</f>
        <v>39492</v>
      </c>
    </row>
    <row r="8" spans="3:11" ht="20.25" customHeight="1">
      <c r="C8" s="57" t="s">
        <v>12</v>
      </c>
      <c r="D8" s="53">
        <f>201+76</f>
        <v>277</v>
      </c>
      <c r="E8" s="53"/>
      <c r="F8" s="53"/>
      <c r="G8" s="53"/>
      <c r="H8" s="55">
        <f t="shared" ref="H8:H14" si="0">SUM(D8:G8)</f>
        <v>277</v>
      </c>
    </row>
    <row r="9" spans="3:11" ht="20.25" customHeight="1">
      <c r="C9" s="56" t="s">
        <v>13</v>
      </c>
      <c r="D9" s="53">
        <f>2513+3732+1822</f>
        <v>8067</v>
      </c>
      <c r="E9" s="53"/>
      <c r="F9" s="53"/>
      <c r="G9" s="53"/>
      <c r="H9" s="55">
        <f t="shared" si="0"/>
        <v>8067</v>
      </c>
    </row>
    <row r="10" spans="3:11" ht="20.25" customHeight="1">
      <c r="C10" s="57" t="s">
        <v>14</v>
      </c>
      <c r="D10" s="53">
        <f>89+125+67</f>
        <v>281</v>
      </c>
      <c r="E10" s="53"/>
      <c r="F10" s="53"/>
      <c r="G10" s="53"/>
      <c r="H10" s="55">
        <f t="shared" si="0"/>
        <v>281</v>
      </c>
    </row>
    <row r="11" spans="3:11" ht="20.25" customHeight="1">
      <c r="C11" s="57" t="s">
        <v>15</v>
      </c>
      <c r="D11" s="53">
        <v>1218</v>
      </c>
      <c r="E11" s="53"/>
      <c r="F11" s="53"/>
      <c r="G11" s="53"/>
      <c r="H11" s="55">
        <f t="shared" si="0"/>
        <v>1218</v>
      </c>
    </row>
    <row r="12" spans="3:11" ht="20.25" customHeight="1">
      <c r="C12" s="57" t="s">
        <v>17</v>
      </c>
      <c r="D12" s="53">
        <f>493+27+360</f>
        <v>880</v>
      </c>
      <c r="E12" s="53"/>
      <c r="F12" s="53"/>
      <c r="G12" s="53"/>
      <c r="H12" s="55">
        <f t="shared" si="0"/>
        <v>880</v>
      </c>
    </row>
    <row r="13" spans="3:11" ht="20.25" customHeight="1">
      <c r="C13" s="57" t="s">
        <v>16</v>
      </c>
      <c r="D13" s="53">
        <v>78</v>
      </c>
      <c r="E13" s="53"/>
      <c r="F13" s="53"/>
      <c r="G13" s="53"/>
      <c r="H13" s="55">
        <f t="shared" si="0"/>
        <v>78</v>
      </c>
    </row>
    <row r="14" spans="3:11" ht="20.25" customHeight="1">
      <c r="C14" s="57" t="s">
        <v>18</v>
      </c>
      <c r="D14" s="53">
        <v>52</v>
      </c>
      <c r="E14" s="53"/>
      <c r="F14" s="53"/>
      <c r="G14" s="53"/>
      <c r="H14" s="55">
        <f t="shared" si="0"/>
        <v>52</v>
      </c>
    </row>
    <row r="15" spans="3:11" ht="20.25" customHeight="1">
      <c r="C15" s="58" t="s">
        <v>93</v>
      </c>
      <c r="D15" s="59">
        <f>SUM(D7:D14)</f>
        <v>50345</v>
      </c>
      <c r="E15" s="59">
        <f t="shared" ref="E15:H15" si="1">SUM(E7:E14)</f>
        <v>0</v>
      </c>
      <c r="F15" s="59">
        <f t="shared" si="1"/>
        <v>0</v>
      </c>
      <c r="G15" s="59">
        <f t="shared" si="1"/>
        <v>0</v>
      </c>
      <c r="H15" s="59">
        <f t="shared" si="1"/>
        <v>50345</v>
      </c>
    </row>
    <row r="16" spans="3:11" ht="20.25" customHeight="1">
      <c r="C16" s="56" t="s">
        <v>76</v>
      </c>
      <c r="D16" s="53">
        <v>420</v>
      </c>
      <c r="E16" s="53">
        <v>145</v>
      </c>
      <c r="F16" s="53">
        <v>73</v>
      </c>
      <c r="G16" s="53">
        <v>146</v>
      </c>
      <c r="H16" s="55">
        <f>SUM(D16:G16)</f>
        <v>784</v>
      </c>
      <c r="J16" s="54">
        <f>[1]عملکرد!D17+[1]عملکرد!D18+[1]عملکرد!G17+[1]عملکرد!G18+[1]عملکرد!G19+[1]عملکرد!G20+[1]عملکرد!G213*11855555</f>
        <v>3361</v>
      </c>
      <c r="K16" s="54">
        <f>D16+G16*125%</f>
        <v>602.5</v>
      </c>
    </row>
    <row r="17" spans="3:11" ht="20.25" customHeight="1">
      <c r="C17" s="56" t="s">
        <v>77</v>
      </c>
      <c r="D17" s="53">
        <v>109</v>
      </c>
      <c r="E17" s="53">
        <v>12</v>
      </c>
      <c r="F17" s="53">
        <v>6</v>
      </c>
      <c r="G17" s="53">
        <v>18</v>
      </c>
      <c r="H17" s="55">
        <f t="shared" ref="H17:H28" si="2">SUM(D17:G17)</f>
        <v>145</v>
      </c>
      <c r="J17" s="54">
        <f>G23+G24</f>
        <v>6</v>
      </c>
      <c r="K17" s="54">
        <f>G19*125%</f>
        <v>36.25</v>
      </c>
    </row>
    <row r="18" spans="3:11" ht="20.25" customHeight="1">
      <c r="C18" s="56" t="s">
        <v>107</v>
      </c>
      <c r="D18" s="53"/>
      <c r="E18" s="53"/>
      <c r="F18" s="53"/>
      <c r="G18" s="53"/>
      <c r="H18" s="55">
        <f t="shared" si="2"/>
        <v>0</v>
      </c>
      <c r="K18" s="54">
        <v>47</v>
      </c>
    </row>
    <row r="19" spans="3:11" ht="20.25" customHeight="1">
      <c r="C19" s="56" t="s">
        <v>87</v>
      </c>
      <c r="D19" s="53">
        <v>84</v>
      </c>
      <c r="E19" s="53">
        <v>29</v>
      </c>
      <c r="F19" s="53">
        <v>15</v>
      </c>
      <c r="G19" s="53">
        <v>29</v>
      </c>
      <c r="H19" s="55">
        <f t="shared" si="2"/>
        <v>157</v>
      </c>
      <c r="J19" s="54">
        <f>SUM(J16:J18)</f>
        <v>3367</v>
      </c>
      <c r="K19" s="54">
        <f>SUM(K16:K18)</f>
        <v>685.75</v>
      </c>
    </row>
    <row r="20" spans="3:11" ht="20.25" customHeight="1">
      <c r="C20" s="56" t="s">
        <v>111</v>
      </c>
      <c r="D20" s="53">
        <v>22</v>
      </c>
      <c r="E20" s="53">
        <v>3</v>
      </c>
      <c r="F20" s="53">
        <v>1</v>
      </c>
      <c r="G20" s="53">
        <v>4</v>
      </c>
      <c r="H20" s="55">
        <f t="shared" si="2"/>
        <v>30</v>
      </c>
    </row>
    <row r="21" spans="3:11" ht="20.25" customHeight="1">
      <c r="C21" s="56" t="s">
        <v>108</v>
      </c>
      <c r="D21" s="53"/>
      <c r="E21" s="53"/>
      <c r="F21" s="53"/>
      <c r="G21" s="53"/>
      <c r="H21" s="55">
        <f t="shared" si="2"/>
        <v>0</v>
      </c>
    </row>
    <row r="22" spans="3:11" ht="20.25" customHeight="1">
      <c r="C22" s="56" t="s">
        <v>90</v>
      </c>
      <c r="D22" s="53"/>
      <c r="E22" s="53"/>
      <c r="F22" s="53"/>
      <c r="G22" s="53">
        <v>11</v>
      </c>
      <c r="H22" s="55">
        <f t="shared" si="2"/>
        <v>11</v>
      </c>
      <c r="K22" s="54">
        <v>47000</v>
      </c>
    </row>
    <row r="23" spans="3:11" ht="20.25" customHeight="1">
      <c r="C23" s="56" t="s">
        <v>91</v>
      </c>
      <c r="D23" s="53"/>
      <c r="E23" s="53"/>
      <c r="F23" s="53"/>
      <c r="G23" s="53">
        <v>6</v>
      </c>
      <c r="H23" s="55">
        <f t="shared" si="2"/>
        <v>6</v>
      </c>
      <c r="K23" s="54">
        <f>K22/4025</f>
        <v>11.677018633540373</v>
      </c>
    </row>
    <row r="24" spans="3:11" ht="20.25" customHeight="1">
      <c r="C24" s="56" t="s">
        <v>112</v>
      </c>
      <c r="D24" s="53"/>
      <c r="E24" s="53"/>
      <c r="F24" s="53"/>
      <c r="G24" s="53"/>
      <c r="H24" s="55">
        <f t="shared" si="2"/>
        <v>0</v>
      </c>
    </row>
    <row r="25" spans="3:11" ht="20.25" customHeight="1">
      <c r="C25" s="56" t="s">
        <v>103</v>
      </c>
      <c r="D25" s="53">
        <v>3329</v>
      </c>
      <c r="E25" s="53">
        <f>1178+16</f>
        <v>1194</v>
      </c>
      <c r="F25" s="53">
        <v>1084</v>
      </c>
      <c r="G25" s="53">
        <v>996</v>
      </c>
      <c r="H25" s="55">
        <f t="shared" si="2"/>
        <v>6603</v>
      </c>
      <c r="J25" s="54">
        <f>H25+H26+H27</f>
        <v>7604</v>
      </c>
    </row>
    <row r="26" spans="3:11" ht="20.25" customHeight="1">
      <c r="C26" s="56" t="s">
        <v>104</v>
      </c>
      <c r="D26" s="53">
        <v>299</v>
      </c>
      <c r="E26" s="53">
        <v>182</v>
      </c>
      <c r="F26" s="53">
        <v>90</v>
      </c>
      <c r="G26" s="53">
        <v>174</v>
      </c>
      <c r="H26" s="55">
        <f t="shared" si="2"/>
        <v>745</v>
      </c>
    </row>
    <row r="27" spans="3:11" ht="20.25" customHeight="1">
      <c r="C27" s="56" t="s">
        <v>105</v>
      </c>
      <c r="D27" s="53"/>
      <c r="E27" s="53"/>
      <c r="F27" s="53"/>
      <c r="G27" s="53">
        <v>256</v>
      </c>
      <c r="H27" s="55">
        <f t="shared" si="2"/>
        <v>256</v>
      </c>
    </row>
    <row r="28" spans="3:11" ht="20.25" customHeight="1">
      <c r="C28" s="56" t="s">
        <v>36</v>
      </c>
      <c r="D28" s="53">
        <v>463</v>
      </c>
      <c r="E28" s="53"/>
      <c r="F28" s="53"/>
      <c r="G28" s="53"/>
      <c r="H28" s="55">
        <f t="shared" si="2"/>
        <v>463</v>
      </c>
      <c r="J28" s="54">
        <f>D28*40%</f>
        <v>185.20000000000002</v>
      </c>
    </row>
    <row r="29" spans="3:11" ht="20.25" customHeight="1">
      <c r="C29" s="60" t="s">
        <v>4</v>
      </c>
      <c r="D29" s="59">
        <f>SUM(D16:D28)</f>
        <v>4726</v>
      </c>
      <c r="E29" s="59">
        <f t="shared" ref="E29:H29" si="3">SUM(E16:E28)</f>
        <v>1565</v>
      </c>
      <c r="F29" s="59">
        <f t="shared" si="3"/>
        <v>1269</v>
      </c>
      <c r="G29" s="59">
        <f t="shared" si="3"/>
        <v>1640</v>
      </c>
      <c r="H29" s="59">
        <f t="shared" si="3"/>
        <v>9200</v>
      </c>
    </row>
    <row r="30" spans="3:11" ht="20.25" customHeight="1">
      <c r="C30" s="56" t="s">
        <v>21</v>
      </c>
      <c r="D30" s="53">
        <v>31</v>
      </c>
      <c r="E30" s="53">
        <v>2</v>
      </c>
      <c r="F30" s="53">
        <v>4</v>
      </c>
      <c r="G30" s="53">
        <v>13</v>
      </c>
      <c r="H30" s="55">
        <f>SUM(D30:G30)</f>
        <v>50</v>
      </c>
    </row>
    <row r="31" spans="3:11" ht="20.25" customHeight="1">
      <c r="C31" s="56" t="s">
        <v>82</v>
      </c>
      <c r="D31" s="53">
        <f>1757+382+39</f>
        <v>2178</v>
      </c>
      <c r="E31" s="53">
        <f>459+76</f>
        <v>535</v>
      </c>
      <c r="F31" s="53">
        <f>612+75</f>
        <v>687</v>
      </c>
      <c r="G31" s="53">
        <f>936+105+18</f>
        <v>1059</v>
      </c>
      <c r="H31" s="55">
        <f t="shared" ref="H31:H50" si="4">SUM(D31:G31)</f>
        <v>4459</v>
      </c>
    </row>
    <row r="32" spans="3:11" ht="14.25" customHeight="1">
      <c r="C32" s="56" t="s">
        <v>79</v>
      </c>
      <c r="D32" s="53">
        <f>235+3+479+189</f>
        <v>906</v>
      </c>
      <c r="E32" s="53">
        <f>102+195+79</f>
        <v>376</v>
      </c>
      <c r="F32" s="53">
        <f>143+149+81</f>
        <v>373</v>
      </c>
      <c r="G32" s="53">
        <f>99+198+77</f>
        <v>374</v>
      </c>
      <c r="H32" s="55">
        <f t="shared" si="4"/>
        <v>2029</v>
      </c>
      <c r="J32" s="54">
        <f>D32+D33+G32+G33</f>
        <v>1402</v>
      </c>
    </row>
    <row r="33" spans="3:8">
      <c r="C33" s="56" t="s">
        <v>22</v>
      </c>
      <c r="D33" s="53">
        <v>86</v>
      </c>
      <c r="E33" s="53">
        <v>37</v>
      </c>
      <c r="F33" s="53">
        <v>46</v>
      </c>
      <c r="G33" s="53">
        <v>36</v>
      </c>
      <c r="H33" s="55">
        <f t="shared" si="4"/>
        <v>205</v>
      </c>
    </row>
    <row r="34" spans="3:8">
      <c r="C34" s="56" t="s">
        <v>80</v>
      </c>
      <c r="D34" s="53">
        <v>451</v>
      </c>
      <c r="E34" s="53">
        <v>207</v>
      </c>
      <c r="F34" s="53">
        <v>209</v>
      </c>
      <c r="G34" s="53">
        <v>183</v>
      </c>
      <c r="H34" s="55">
        <f t="shared" si="4"/>
        <v>1050</v>
      </c>
    </row>
    <row r="35" spans="3:8">
      <c r="C35" s="56" t="s">
        <v>81</v>
      </c>
      <c r="D35" s="53"/>
      <c r="E35" s="53"/>
      <c r="F35" s="53"/>
      <c r="G35" s="53"/>
      <c r="H35" s="55">
        <f t="shared" si="4"/>
        <v>0</v>
      </c>
    </row>
    <row r="36" spans="3:8">
      <c r="C36" s="56" t="s">
        <v>113</v>
      </c>
      <c r="D36" s="53"/>
      <c r="E36" s="53"/>
      <c r="F36" s="53"/>
      <c r="G36" s="53"/>
      <c r="H36" s="55">
        <f t="shared" si="4"/>
        <v>0</v>
      </c>
    </row>
    <row r="37" spans="3:8">
      <c r="C37" s="56" t="s">
        <v>86</v>
      </c>
      <c r="D37" s="53"/>
      <c r="E37" s="53">
        <f>409+31+316+61</f>
        <v>817</v>
      </c>
      <c r="F37" s="53"/>
      <c r="G37" s="53"/>
      <c r="H37" s="55">
        <f t="shared" si="4"/>
        <v>817</v>
      </c>
    </row>
    <row r="38" spans="3:8">
      <c r="C38" s="56" t="s">
        <v>78</v>
      </c>
      <c r="D38" s="53"/>
      <c r="E38" s="53"/>
      <c r="F38" s="53"/>
      <c r="G38" s="53"/>
      <c r="H38" s="55">
        <f t="shared" si="4"/>
        <v>0</v>
      </c>
    </row>
    <row r="39" spans="3:8">
      <c r="C39" s="56" t="s">
        <v>23</v>
      </c>
      <c r="D39" s="53">
        <v>239</v>
      </c>
      <c r="E39" s="53">
        <v>69</v>
      </c>
      <c r="F39" s="53">
        <v>34</v>
      </c>
      <c r="G39" s="53">
        <v>68</v>
      </c>
      <c r="H39" s="55">
        <f t="shared" si="4"/>
        <v>410</v>
      </c>
    </row>
    <row r="40" spans="3:8">
      <c r="C40" s="56" t="s">
        <v>20</v>
      </c>
      <c r="D40" s="53">
        <v>58</v>
      </c>
      <c r="E40" s="53"/>
      <c r="F40" s="53"/>
      <c r="G40" s="53"/>
      <c r="H40" s="55">
        <f t="shared" si="4"/>
        <v>58</v>
      </c>
    </row>
    <row r="41" spans="3:8">
      <c r="C41" s="56" t="s">
        <v>89</v>
      </c>
      <c r="D41" s="53">
        <v>247</v>
      </c>
      <c r="E41" s="53">
        <v>87</v>
      </c>
      <c r="F41" s="53">
        <v>45</v>
      </c>
      <c r="G41" s="53">
        <v>87</v>
      </c>
      <c r="H41" s="55">
        <f t="shared" si="4"/>
        <v>466</v>
      </c>
    </row>
    <row r="42" spans="3:8">
      <c r="C42" s="56" t="s">
        <v>88</v>
      </c>
      <c r="D42" s="53">
        <v>499</v>
      </c>
      <c r="E42" s="53">
        <v>192</v>
      </c>
      <c r="F42" s="53">
        <v>95</v>
      </c>
      <c r="G42" s="53">
        <v>288</v>
      </c>
      <c r="H42" s="55">
        <f t="shared" si="4"/>
        <v>1074</v>
      </c>
    </row>
    <row r="43" spans="3:8">
      <c r="C43" s="56" t="s">
        <v>40</v>
      </c>
      <c r="D43" s="53"/>
      <c r="E43" s="53"/>
      <c r="F43" s="53"/>
      <c r="G43" s="53"/>
      <c r="H43" s="55">
        <f t="shared" si="4"/>
        <v>0</v>
      </c>
    </row>
    <row r="44" spans="3:8">
      <c r="C44" s="56" t="s">
        <v>41</v>
      </c>
      <c r="D44" s="53"/>
      <c r="E44" s="53"/>
      <c r="F44" s="53"/>
      <c r="G44" s="53"/>
      <c r="H44" s="55">
        <f t="shared" si="4"/>
        <v>0</v>
      </c>
    </row>
    <row r="45" spans="3:8" ht="36">
      <c r="C45" s="61" t="s">
        <v>118</v>
      </c>
      <c r="D45" s="53">
        <v>104</v>
      </c>
      <c r="E45" s="53">
        <f>84+18</f>
        <v>102</v>
      </c>
      <c r="F45" s="53">
        <v>2</v>
      </c>
      <c r="G45" s="53">
        <v>24</v>
      </c>
      <c r="H45" s="55">
        <f t="shared" si="4"/>
        <v>232</v>
      </c>
    </row>
    <row r="46" spans="3:8">
      <c r="C46" s="56" t="s">
        <v>24</v>
      </c>
      <c r="D46" s="53">
        <v>20</v>
      </c>
      <c r="E46" s="53"/>
      <c r="F46" s="53"/>
      <c r="G46" s="53"/>
      <c r="H46" s="55">
        <f t="shared" si="4"/>
        <v>20</v>
      </c>
    </row>
    <row r="47" spans="3:8">
      <c r="C47" s="56" t="s">
        <v>109</v>
      </c>
      <c r="D47" s="53">
        <v>6759</v>
      </c>
      <c r="E47" s="53">
        <v>2669</v>
      </c>
      <c r="F47" s="53">
        <v>3615</v>
      </c>
      <c r="G47" s="53">
        <v>2624</v>
      </c>
      <c r="H47" s="55">
        <f t="shared" si="4"/>
        <v>15667</v>
      </c>
    </row>
    <row r="48" spans="3:8">
      <c r="C48" s="56" t="s">
        <v>126</v>
      </c>
      <c r="D48" s="53"/>
      <c r="E48" s="53"/>
      <c r="F48" s="53"/>
      <c r="G48" s="53"/>
      <c r="H48" s="55">
        <f t="shared" si="4"/>
        <v>0</v>
      </c>
    </row>
    <row r="49" spans="3:11">
      <c r="C49" s="56" t="s">
        <v>35</v>
      </c>
      <c r="D49" s="53">
        <v>751</v>
      </c>
      <c r="E49" s="53"/>
      <c r="F49" s="53">
        <f>925+1655</f>
        <v>2580</v>
      </c>
      <c r="G49" s="53"/>
      <c r="H49" s="55">
        <f t="shared" si="4"/>
        <v>3331</v>
      </c>
    </row>
    <row r="50" spans="3:11">
      <c r="C50" s="56" t="s">
        <v>127</v>
      </c>
      <c r="D50" s="53"/>
      <c r="E50" s="53"/>
      <c r="F50" s="53"/>
      <c r="G50" s="53"/>
      <c r="H50" s="55">
        <f t="shared" si="4"/>
        <v>0</v>
      </c>
    </row>
    <row r="51" spans="3:11">
      <c r="C51" s="62" t="s">
        <v>2</v>
      </c>
      <c r="D51" s="59">
        <f>SUM(D30:D50)</f>
        <v>12329</v>
      </c>
      <c r="E51" s="59">
        <f t="shared" ref="E51:H51" si="5">SUM(E30:E50)</f>
        <v>5093</v>
      </c>
      <c r="F51" s="59">
        <f t="shared" si="5"/>
        <v>7690</v>
      </c>
      <c r="G51" s="59">
        <f t="shared" si="5"/>
        <v>4756</v>
      </c>
      <c r="H51" s="59">
        <f t="shared" si="5"/>
        <v>29868</v>
      </c>
      <c r="K51" s="54">
        <f>149*110%</f>
        <v>163.9</v>
      </c>
    </row>
    <row r="52" spans="3:11">
      <c r="C52" s="63" t="s">
        <v>56</v>
      </c>
      <c r="D52" s="53">
        <v>123</v>
      </c>
      <c r="E52" s="53">
        <v>25</v>
      </c>
      <c r="F52" s="53"/>
      <c r="G52" s="53"/>
      <c r="H52" s="55">
        <f>SUM(D52:G52)</f>
        <v>148</v>
      </c>
    </row>
    <row r="53" spans="3:11">
      <c r="C53" s="63" t="s">
        <v>57</v>
      </c>
      <c r="D53" s="53">
        <v>1</v>
      </c>
      <c r="E53" s="53"/>
      <c r="F53" s="53"/>
      <c r="G53" s="53"/>
      <c r="H53" s="55">
        <f t="shared" ref="H53:H76" si="6">SUM(D53:G53)</f>
        <v>1</v>
      </c>
    </row>
    <row r="54" spans="3:11">
      <c r="C54" s="56" t="s">
        <v>42</v>
      </c>
      <c r="D54" s="53"/>
      <c r="E54" s="53"/>
      <c r="F54" s="53"/>
      <c r="G54" s="53"/>
      <c r="H54" s="55">
        <f t="shared" si="6"/>
        <v>0</v>
      </c>
    </row>
    <row r="55" spans="3:11">
      <c r="C55" s="56" t="s">
        <v>43</v>
      </c>
      <c r="D55" s="53"/>
      <c r="E55" s="53"/>
      <c r="F55" s="53"/>
      <c r="G55" s="53"/>
      <c r="H55" s="55">
        <f t="shared" si="6"/>
        <v>0</v>
      </c>
    </row>
    <row r="56" spans="3:11">
      <c r="C56" s="56" t="s">
        <v>44</v>
      </c>
      <c r="D56" s="53"/>
      <c r="E56" s="53"/>
      <c r="F56" s="53"/>
      <c r="G56" s="53"/>
      <c r="H56" s="55">
        <f t="shared" si="6"/>
        <v>0</v>
      </c>
    </row>
    <row r="57" spans="3:11">
      <c r="C57" s="56" t="s">
        <v>45</v>
      </c>
      <c r="D57" s="53">
        <f>386+23</f>
        <v>409</v>
      </c>
      <c r="E57" s="53">
        <v>206</v>
      </c>
      <c r="F57" s="53"/>
      <c r="G57" s="53"/>
      <c r="H57" s="55">
        <f t="shared" si="6"/>
        <v>615</v>
      </c>
    </row>
    <row r="58" spans="3:11">
      <c r="C58" s="56" t="s">
        <v>106</v>
      </c>
      <c r="D58" s="53"/>
      <c r="E58" s="53"/>
      <c r="F58" s="53"/>
      <c r="G58" s="53"/>
      <c r="H58" s="55">
        <f t="shared" si="6"/>
        <v>0</v>
      </c>
    </row>
    <row r="59" spans="3:11">
      <c r="C59" s="56" t="s">
        <v>25</v>
      </c>
      <c r="D59" s="53">
        <v>163</v>
      </c>
      <c r="E59" s="53">
        <v>476</v>
      </c>
      <c r="F59" s="53"/>
      <c r="G59" s="53"/>
      <c r="H59" s="55">
        <f t="shared" si="6"/>
        <v>639</v>
      </c>
    </row>
    <row r="60" spans="3:11">
      <c r="C60" s="56" t="s">
        <v>48</v>
      </c>
      <c r="D60" s="53">
        <v>231</v>
      </c>
      <c r="E60" s="53">
        <v>54</v>
      </c>
      <c r="F60" s="53"/>
      <c r="G60" s="53"/>
      <c r="H60" s="55">
        <f t="shared" si="6"/>
        <v>285</v>
      </c>
    </row>
    <row r="61" spans="3:11">
      <c r="C61" s="56" t="s">
        <v>46</v>
      </c>
      <c r="D61" s="53"/>
      <c r="E61" s="53">
        <v>44</v>
      </c>
      <c r="F61" s="53"/>
      <c r="G61" s="53"/>
      <c r="H61" s="55">
        <f t="shared" si="6"/>
        <v>44</v>
      </c>
    </row>
    <row r="62" spans="3:11">
      <c r="C62" s="56" t="s">
        <v>47</v>
      </c>
      <c r="D62" s="53"/>
      <c r="E62" s="53"/>
      <c r="F62" s="53"/>
      <c r="G62" s="53"/>
      <c r="H62" s="55">
        <f t="shared" si="6"/>
        <v>0</v>
      </c>
    </row>
    <row r="63" spans="3:11">
      <c r="C63" s="56" t="s">
        <v>49</v>
      </c>
      <c r="D63" s="53">
        <v>64</v>
      </c>
      <c r="E63" s="53">
        <v>17</v>
      </c>
      <c r="F63" s="53"/>
      <c r="G63" s="53"/>
      <c r="H63" s="55">
        <f t="shared" si="6"/>
        <v>81</v>
      </c>
    </row>
    <row r="64" spans="3:11">
      <c r="C64" s="56" t="s">
        <v>58</v>
      </c>
      <c r="D64" s="53"/>
      <c r="E64" s="53"/>
      <c r="F64" s="53"/>
      <c r="G64" s="53"/>
      <c r="H64" s="55">
        <f t="shared" si="6"/>
        <v>0</v>
      </c>
    </row>
    <row r="65" spans="3:10">
      <c r="C65" s="61" t="s">
        <v>60</v>
      </c>
      <c r="D65" s="53">
        <v>4</v>
      </c>
      <c r="E65" s="53">
        <v>6</v>
      </c>
      <c r="F65" s="53"/>
      <c r="G65" s="53"/>
      <c r="H65" s="55">
        <f t="shared" si="6"/>
        <v>10</v>
      </c>
    </row>
    <row r="66" spans="3:10">
      <c r="C66" s="56" t="s">
        <v>59</v>
      </c>
      <c r="D66" s="53">
        <v>27</v>
      </c>
      <c r="E66" s="53">
        <v>1</v>
      </c>
      <c r="F66" s="53">
        <v>18</v>
      </c>
      <c r="G66" s="53"/>
      <c r="H66" s="55">
        <f t="shared" si="6"/>
        <v>46</v>
      </c>
    </row>
    <row r="67" spans="3:10">
      <c r="C67" s="56" t="s">
        <v>26</v>
      </c>
      <c r="D67" s="53">
        <v>176</v>
      </c>
      <c r="E67" s="53">
        <v>252</v>
      </c>
      <c r="F67" s="53"/>
      <c r="G67" s="53"/>
      <c r="H67" s="55">
        <f t="shared" si="6"/>
        <v>428</v>
      </c>
    </row>
    <row r="68" spans="3:10">
      <c r="C68" s="56" t="s">
        <v>115</v>
      </c>
      <c r="D68" s="53">
        <v>227</v>
      </c>
      <c r="E68" s="53">
        <v>351</v>
      </c>
      <c r="F68" s="53">
        <v>31</v>
      </c>
      <c r="G68" s="53"/>
      <c r="H68" s="55">
        <f t="shared" si="6"/>
        <v>609</v>
      </c>
    </row>
    <row r="69" spans="3:10">
      <c r="C69" s="64" t="s">
        <v>50</v>
      </c>
      <c r="D69" s="53">
        <v>1098</v>
      </c>
      <c r="E69" s="53">
        <v>1705</v>
      </c>
      <c r="F69" s="53">
        <v>40</v>
      </c>
      <c r="G69" s="53"/>
      <c r="H69" s="55">
        <f t="shared" si="6"/>
        <v>2843</v>
      </c>
    </row>
    <row r="70" spans="3:10">
      <c r="C70" s="64" t="s">
        <v>51</v>
      </c>
      <c r="D70" s="53">
        <v>309</v>
      </c>
      <c r="E70" s="53">
        <v>644</v>
      </c>
      <c r="F70" s="53">
        <v>65</v>
      </c>
      <c r="G70" s="53"/>
      <c r="H70" s="55">
        <f t="shared" si="6"/>
        <v>1018</v>
      </c>
    </row>
    <row r="71" spans="3:10">
      <c r="C71" s="64" t="s">
        <v>128</v>
      </c>
      <c r="D71" s="53"/>
      <c r="E71" s="53"/>
      <c r="F71" s="53"/>
      <c r="G71" s="53"/>
      <c r="H71" s="55">
        <f t="shared" si="6"/>
        <v>0</v>
      </c>
    </row>
    <row r="72" spans="3:10">
      <c r="C72" s="64" t="s">
        <v>53</v>
      </c>
      <c r="D72" s="53"/>
      <c r="E72" s="53"/>
      <c r="F72" s="53"/>
      <c r="G72" s="53"/>
      <c r="H72" s="55">
        <f t="shared" si="6"/>
        <v>0</v>
      </c>
    </row>
    <row r="73" spans="3:10">
      <c r="C73" s="56" t="s">
        <v>54</v>
      </c>
      <c r="D73" s="53"/>
      <c r="E73" s="53"/>
      <c r="F73" s="53"/>
      <c r="G73" s="53"/>
      <c r="H73" s="55">
        <f t="shared" si="6"/>
        <v>0</v>
      </c>
    </row>
    <row r="74" spans="3:10">
      <c r="C74" s="65" t="s">
        <v>129</v>
      </c>
      <c r="D74" s="53"/>
      <c r="E74" s="53"/>
      <c r="F74" s="53"/>
      <c r="G74" s="53"/>
      <c r="H74" s="55">
        <f t="shared" si="6"/>
        <v>0</v>
      </c>
      <c r="J74" s="66">
        <f>H77-'[1]خلاصه عملکرد'!F29</f>
        <v>-191841</v>
      </c>
    </row>
    <row r="75" spans="3:10">
      <c r="C75" s="65" t="s">
        <v>130</v>
      </c>
      <c r="D75" s="53"/>
      <c r="E75" s="53"/>
      <c r="F75" s="53"/>
      <c r="G75" s="53"/>
      <c r="H75" s="55">
        <f t="shared" si="6"/>
        <v>0</v>
      </c>
    </row>
    <row r="76" spans="3:10">
      <c r="C76" s="67" t="s">
        <v>4</v>
      </c>
      <c r="D76" s="59">
        <f>SUM(D52:D75)</f>
        <v>2832</v>
      </c>
      <c r="E76" s="59">
        <f t="shared" ref="E76:G76" si="7">SUM(E52:E75)</f>
        <v>3781</v>
      </c>
      <c r="F76" s="59">
        <f t="shared" si="7"/>
        <v>154</v>
      </c>
      <c r="G76" s="59">
        <f t="shared" si="7"/>
        <v>0</v>
      </c>
      <c r="H76" s="55">
        <f t="shared" si="6"/>
        <v>6767</v>
      </c>
    </row>
    <row r="77" spans="3:10" ht="18.75" thickBot="1">
      <c r="C77" s="68" t="s">
        <v>120</v>
      </c>
      <c r="D77" s="69">
        <f>D76+D51+D29+D15</f>
        <v>70232</v>
      </c>
      <c r="E77" s="69">
        <f>E76+E51+E29+E15</f>
        <v>10439</v>
      </c>
      <c r="F77" s="69">
        <f>F76+F51+F29+F15</f>
        <v>9113</v>
      </c>
      <c r="G77" s="69">
        <f>G76+G51+G29+G15</f>
        <v>6396</v>
      </c>
      <c r="H77" s="69">
        <f>H76+H51+H29+H15</f>
        <v>96180</v>
      </c>
    </row>
  </sheetData>
  <mergeCells count="2">
    <mergeCell ref="C5:C6"/>
    <mergeCell ref="D5:H5"/>
  </mergeCells>
  <printOptions horizontalCentered="1"/>
  <pageMargins left="0" right="0" top="0" bottom="0" header="0" footer="0"/>
  <pageSetup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rightToLeft="1" workbookViewId="0">
      <selection activeCell="D12" sqref="D12"/>
    </sheetView>
  </sheetViews>
  <sheetFormatPr defaultRowHeight="18"/>
  <cols>
    <col min="1" max="1" width="18.5" customWidth="1"/>
    <col min="2" max="2" width="7.625" bestFit="1" customWidth="1"/>
    <col min="3" max="3" width="7.125" bestFit="1" customWidth="1"/>
    <col min="4" max="4" width="30.875" style="333" customWidth="1"/>
  </cols>
  <sheetData>
    <row r="1" spans="1:4" ht="15.75">
      <c r="A1" s="672" t="s">
        <v>9</v>
      </c>
      <c r="B1" s="672"/>
      <c r="C1" s="325" t="s">
        <v>361</v>
      </c>
      <c r="D1" s="326" t="s">
        <v>362</v>
      </c>
    </row>
    <row r="2" spans="1:4" ht="15.75">
      <c r="A2" s="673" t="s">
        <v>363</v>
      </c>
      <c r="B2" s="673" t="s">
        <v>364</v>
      </c>
      <c r="C2" s="327" t="s">
        <v>365</v>
      </c>
      <c r="D2" s="328"/>
    </row>
    <row r="3" spans="1:4" ht="15.75">
      <c r="A3" s="673"/>
      <c r="B3" s="673"/>
      <c r="C3" s="327" t="s">
        <v>366</v>
      </c>
      <c r="D3" s="328"/>
    </row>
    <row r="4" spans="1:4" ht="15.75">
      <c r="A4" s="673"/>
      <c r="B4" s="673" t="s">
        <v>367</v>
      </c>
      <c r="C4" s="327" t="s">
        <v>365</v>
      </c>
      <c r="D4" s="328"/>
    </row>
    <row r="5" spans="1:4" ht="15.75">
      <c r="A5" s="673"/>
      <c r="B5" s="673"/>
      <c r="C5" s="327" t="s">
        <v>366</v>
      </c>
      <c r="D5" s="328"/>
    </row>
    <row r="6" spans="1:4" ht="15.75">
      <c r="A6" s="673"/>
      <c r="B6" s="673" t="s">
        <v>368</v>
      </c>
      <c r="C6" s="327" t="s">
        <v>365</v>
      </c>
      <c r="D6" s="328"/>
    </row>
    <row r="7" spans="1:4" ht="15.75">
      <c r="A7" s="673"/>
      <c r="B7" s="673"/>
      <c r="C7" s="327" t="s">
        <v>366</v>
      </c>
      <c r="D7" s="328"/>
    </row>
    <row r="8" spans="1:4" ht="15.75">
      <c r="A8" s="673"/>
      <c r="B8" s="673" t="s">
        <v>369</v>
      </c>
      <c r="C8" s="327" t="s">
        <v>365</v>
      </c>
      <c r="D8" s="328"/>
    </row>
    <row r="9" spans="1:4" ht="15.75">
      <c r="A9" s="673"/>
      <c r="B9" s="673"/>
      <c r="C9" s="327" t="s">
        <v>366</v>
      </c>
      <c r="D9" s="328"/>
    </row>
    <row r="10" spans="1:4" ht="15.75">
      <c r="A10" s="673"/>
      <c r="B10" s="673" t="s">
        <v>370</v>
      </c>
      <c r="C10" s="327" t="s">
        <v>365</v>
      </c>
      <c r="D10" s="328"/>
    </row>
    <row r="11" spans="1:4" ht="15.75">
      <c r="A11" s="673"/>
      <c r="B11" s="673"/>
      <c r="C11" s="327" t="s">
        <v>366</v>
      </c>
      <c r="D11" s="328"/>
    </row>
    <row r="12" spans="1:4" ht="15.75">
      <c r="A12" s="676" t="s">
        <v>2</v>
      </c>
      <c r="B12" s="673"/>
      <c r="C12" s="327" t="s">
        <v>365</v>
      </c>
      <c r="D12" s="327">
        <f t="shared" ref="D12:D13" si="0">D2+D4+D6+D8+D10</f>
        <v>0</v>
      </c>
    </row>
    <row r="13" spans="1:4" ht="15.75">
      <c r="A13" s="676"/>
      <c r="B13" s="673"/>
      <c r="C13" s="327" t="s">
        <v>366</v>
      </c>
      <c r="D13" s="327">
        <f t="shared" si="0"/>
        <v>0</v>
      </c>
    </row>
    <row r="14" spans="1:4" ht="15.75">
      <c r="A14" s="674" t="s">
        <v>4</v>
      </c>
      <c r="B14" s="675"/>
      <c r="C14" s="675"/>
      <c r="D14" s="329">
        <f t="shared" ref="D14" si="1">D12+D13</f>
        <v>0</v>
      </c>
    </row>
    <row r="15" spans="1:4" ht="15.75">
      <c r="A15" s="677" t="s">
        <v>371</v>
      </c>
      <c r="B15" s="673" t="s">
        <v>364</v>
      </c>
      <c r="C15" s="327" t="s">
        <v>365</v>
      </c>
      <c r="D15" s="328"/>
    </row>
    <row r="16" spans="1:4" ht="15.75">
      <c r="A16" s="678"/>
      <c r="B16" s="673"/>
      <c r="C16" s="327" t="s">
        <v>366</v>
      </c>
      <c r="D16" s="328"/>
    </row>
    <row r="17" spans="1:4" ht="15.75">
      <c r="A17" s="678"/>
      <c r="B17" s="673" t="s">
        <v>367</v>
      </c>
      <c r="C17" s="327" t="s">
        <v>365</v>
      </c>
      <c r="D17" s="328"/>
    </row>
    <row r="18" spans="1:4" ht="15.75">
      <c r="A18" s="678"/>
      <c r="B18" s="673"/>
      <c r="C18" s="327" t="s">
        <v>366</v>
      </c>
      <c r="D18" s="328"/>
    </row>
    <row r="19" spans="1:4" ht="15.75">
      <c r="A19" s="678"/>
      <c r="B19" s="673" t="s">
        <v>368</v>
      </c>
      <c r="C19" s="327" t="s">
        <v>365</v>
      </c>
      <c r="D19" s="328"/>
    </row>
    <row r="20" spans="1:4" ht="15.75">
      <c r="A20" s="678"/>
      <c r="B20" s="673"/>
      <c r="C20" s="327" t="s">
        <v>366</v>
      </c>
      <c r="D20" s="328"/>
    </row>
    <row r="21" spans="1:4" ht="15.75">
      <c r="A21" s="678"/>
      <c r="B21" s="673" t="s">
        <v>369</v>
      </c>
      <c r="C21" s="327" t="s">
        <v>365</v>
      </c>
      <c r="D21" s="328"/>
    </row>
    <row r="22" spans="1:4" ht="15.75">
      <c r="A22" s="678"/>
      <c r="B22" s="673"/>
      <c r="C22" s="327" t="s">
        <v>366</v>
      </c>
      <c r="D22" s="328"/>
    </row>
    <row r="23" spans="1:4" ht="15.75">
      <c r="A23" s="678"/>
      <c r="B23" s="673" t="s">
        <v>370</v>
      </c>
      <c r="C23" s="327" t="s">
        <v>365</v>
      </c>
      <c r="D23" s="328"/>
    </row>
    <row r="24" spans="1:4" ht="15.75">
      <c r="A24" s="679"/>
      <c r="B24" s="673"/>
      <c r="C24" s="327" t="s">
        <v>366</v>
      </c>
      <c r="D24" s="328"/>
    </row>
    <row r="25" spans="1:4" ht="15.75">
      <c r="A25" s="676" t="s">
        <v>2</v>
      </c>
      <c r="B25" s="673"/>
      <c r="C25" s="327" t="s">
        <v>365</v>
      </c>
      <c r="D25" s="327">
        <f t="shared" ref="D25:D26" si="2">D15+D17+D19+D21+D23</f>
        <v>0</v>
      </c>
    </row>
    <row r="26" spans="1:4" ht="15.75">
      <c r="A26" s="676"/>
      <c r="B26" s="673"/>
      <c r="C26" s="327" t="s">
        <v>366</v>
      </c>
      <c r="D26" s="327">
        <f t="shared" si="2"/>
        <v>0</v>
      </c>
    </row>
    <row r="27" spans="1:4" ht="15.75">
      <c r="A27" s="674" t="s">
        <v>4</v>
      </c>
      <c r="B27" s="675"/>
      <c r="C27" s="675"/>
      <c r="D27" s="329">
        <f t="shared" ref="D27" si="3">D25+D26</f>
        <v>0</v>
      </c>
    </row>
    <row r="28" spans="1:4" ht="15.75">
      <c r="A28" s="676" t="s">
        <v>372</v>
      </c>
      <c r="B28" s="673" t="s">
        <v>365</v>
      </c>
      <c r="C28" s="673"/>
      <c r="D28" s="328"/>
    </row>
    <row r="29" spans="1:4" ht="15.75">
      <c r="A29" s="676"/>
      <c r="B29" s="673" t="s">
        <v>366</v>
      </c>
      <c r="C29" s="673"/>
      <c r="D29" s="328"/>
    </row>
    <row r="30" spans="1:4">
      <c r="A30" s="674" t="s">
        <v>4</v>
      </c>
      <c r="B30" s="675"/>
      <c r="C30" s="675"/>
      <c r="D30" s="330">
        <f t="shared" ref="D30" si="4">D28+D29</f>
        <v>0</v>
      </c>
    </row>
    <row r="31" spans="1:4">
      <c r="A31" s="676" t="s">
        <v>373</v>
      </c>
      <c r="B31" s="673"/>
      <c r="C31" s="327" t="s">
        <v>365</v>
      </c>
      <c r="D31" s="331">
        <f t="shared" ref="D31:D33" si="5">D12+D25+D28</f>
        <v>0</v>
      </c>
    </row>
    <row r="32" spans="1:4">
      <c r="A32" s="676"/>
      <c r="B32" s="673"/>
      <c r="C32" s="327" t="s">
        <v>366</v>
      </c>
      <c r="D32" s="331">
        <f t="shared" si="5"/>
        <v>0</v>
      </c>
    </row>
    <row r="33" spans="1:4">
      <c r="A33" s="674" t="s">
        <v>373</v>
      </c>
      <c r="B33" s="675"/>
      <c r="C33" s="675"/>
      <c r="D33" s="330">
        <f t="shared" si="5"/>
        <v>0</v>
      </c>
    </row>
    <row r="34" spans="1:4">
      <c r="A34" s="676" t="s">
        <v>374</v>
      </c>
      <c r="B34" s="673"/>
      <c r="C34" s="673"/>
      <c r="D34" s="331"/>
    </row>
    <row r="35" spans="1:4">
      <c r="A35" s="676" t="s">
        <v>375</v>
      </c>
      <c r="B35" s="673"/>
      <c r="C35" s="673"/>
      <c r="D35" s="331"/>
    </row>
    <row r="36" spans="1:4">
      <c r="A36" s="674" t="s">
        <v>120</v>
      </c>
      <c r="B36" s="675"/>
      <c r="C36" s="675"/>
      <c r="D36" s="330">
        <f t="shared" ref="D36" si="6">D33+D34+D35</f>
        <v>0</v>
      </c>
    </row>
    <row r="37" spans="1:4">
      <c r="D37" s="332"/>
    </row>
    <row r="48" spans="1:4">
      <c r="D48" s="334"/>
    </row>
    <row r="49" spans="4:4">
      <c r="D49" s="334"/>
    </row>
    <row r="50" spans="4:4">
      <c r="D50" s="334"/>
    </row>
    <row r="51" spans="4:4">
      <c r="D51" s="334"/>
    </row>
    <row r="52" spans="4:4">
      <c r="D52" s="334"/>
    </row>
    <row r="53" spans="4:4">
      <c r="D53" s="334"/>
    </row>
    <row r="54" spans="4:4">
      <c r="D54" s="334"/>
    </row>
    <row r="55" spans="4:4">
      <c r="D55" s="334"/>
    </row>
    <row r="56" spans="4:4">
      <c r="D56" s="334"/>
    </row>
    <row r="57" spans="4:4">
      <c r="D57" s="334"/>
    </row>
    <row r="58" spans="4:4">
      <c r="D58" s="334"/>
    </row>
    <row r="59" spans="4:4">
      <c r="D59" s="334"/>
    </row>
    <row r="60" spans="4:4">
      <c r="D60" s="334"/>
    </row>
    <row r="61" spans="4:4">
      <c r="D61" s="334"/>
    </row>
    <row r="62" spans="4:4">
      <c r="D62" s="334"/>
    </row>
    <row r="63" spans="4:4">
      <c r="D63" s="334"/>
    </row>
    <row r="64" spans="4:4">
      <c r="D64" s="334"/>
    </row>
  </sheetData>
  <mergeCells count="26">
    <mergeCell ref="A31:B32"/>
    <mergeCell ref="A33:C33"/>
    <mergeCell ref="A34:C34"/>
    <mergeCell ref="A35:C35"/>
    <mergeCell ref="A36:C36"/>
    <mergeCell ref="A30:C30"/>
    <mergeCell ref="A12:B13"/>
    <mergeCell ref="A14:C14"/>
    <mergeCell ref="A15:A24"/>
    <mergeCell ref="B15:B16"/>
    <mergeCell ref="B17:B18"/>
    <mergeCell ref="B19:B20"/>
    <mergeCell ref="B21:B22"/>
    <mergeCell ref="B23:B24"/>
    <mergeCell ref="A25:B26"/>
    <mergeCell ref="A27:C27"/>
    <mergeCell ref="A28:A29"/>
    <mergeCell ref="B28:C28"/>
    <mergeCell ref="B29:C29"/>
    <mergeCell ref="A1:B1"/>
    <mergeCell ref="A2:A11"/>
    <mergeCell ref="B2:B3"/>
    <mergeCell ref="B4:B5"/>
    <mergeCell ref="B6:B7"/>
    <mergeCell ref="B8:B9"/>
    <mergeCell ref="B10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20"/>
  <sheetViews>
    <sheetView rightToLeft="1" topLeftCell="B1" zoomScaleNormal="100" workbookViewId="0">
      <selection activeCell="B19" sqref="B19:G20"/>
    </sheetView>
  </sheetViews>
  <sheetFormatPr defaultRowHeight="14.25"/>
  <cols>
    <col min="2" max="2" width="33" customWidth="1"/>
    <col min="3" max="3" width="21.75" customWidth="1"/>
    <col min="4" max="4" width="20.125" customWidth="1"/>
    <col min="5" max="6" width="21.25" customWidth="1"/>
    <col min="7" max="7" width="26.625" customWidth="1"/>
    <col min="8" max="8" width="24.125" customWidth="1"/>
  </cols>
  <sheetData>
    <row r="3" spans="2:7" ht="15" thickBot="1"/>
    <row r="4" spans="2:7" ht="18.75">
      <c r="B4" s="188" t="s">
        <v>171</v>
      </c>
      <c r="C4" s="349" t="s">
        <v>168</v>
      </c>
      <c r="D4" s="349"/>
      <c r="E4" s="349"/>
      <c r="F4" s="349"/>
      <c r="G4" s="350"/>
    </row>
    <row r="5" spans="2:7" ht="18.75">
      <c r="B5" s="189" t="s">
        <v>170</v>
      </c>
      <c r="C5" s="351"/>
      <c r="D5" s="351"/>
      <c r="E5" s="351"/>
      <c r="F5" s="351"/>
      <c r="G5" s="352"/>
    </row>
    <row r="6" spans="2:7" ht="18.75">
      <c r="B6" s="189" t="s">
        <v>164</v>
      </c>
      <c r="C6" s="351" t="s">
        <v>191</v>
      </c>
      <c r="D6" s="351"/>
      <c r="E6" s="351"/>
      <c r="F6" s="351"/>
      <c r="G6" s="352"/>
    </row>
    <row r="7" spans="2:7" ht="18.75">
      <c r="B7" s="353" t="s">
        <v>83</v>
      </c>
      <c r="C7" s="351"/>
      <c r="D7" s="351"/>
      <c r="E7" s="351"/>
      <c r="F7" s="351"/>
      <c r="G7" s="352"/>
    </row>
    <row r="8" spans="2:7" ht="19.5" thickBot="1">
      <c r="B8" s="354"/>
      <c r="C8" s="355"/>
      <c r="D8" s="190"/>
      <c r="E8" s="356" t="s">
        <v>84</v>
      </c>
      <c r="F8" s="356"/>
      <c r="G8" s="357"/>
    </row>
    <row r="9" spans="2:7">
      <c r="B9" s="358" t="s">
        <v>85</v>
      </c>
      <c r="C9" s="358" t="s">
        <v>71</v>
      </c>
      <c r="D9" s="362" t="s">
        <v>145</v>
      </c>
      <c r="E9" s="362" t="s">
        <v>146</v>
      </c>
      <c r="F9" s="360" t="s">
        <v>163</v>
      </c>
      <c r="G9" s="347" t="s">
        <v>6</v>
      </c>
    </row>
    <row r="10" spans="2:7" ht="15" thickBot="1">
      <c r="B10" s="359"/>
      <c r="C10" s="359"/>
      <c r="D10" s="363"/>
      <c r="E10" s="363"/>
      <c r="F10" s="361"/>
      <c r="G10" s="348"/>
    </row>
    <row r="11" spans="2:7" ht="19.5" thickBot="1">
      <c r="B11" s="191"/>
      <c r="C11" s="192"/>
      <c r="D11" s="193">
        <v>0</v>
      </c>
      <c r="E11" s="193"/>
      <c r="F11" s="193"/>
      <c r="G11" s="194">
        <f>C11+B11</f>
        <v>0</v>
      </c>
    </row>
    <row r="12" spans="2:7" ht="32.25" customHeight="1">
      <c r="B12" s="195"/>
      <c r="C12" s="195"/>
      <c r="D12" s="195"/>
      <c r="E12" s="195"/>
      <c r="F12" s="195"/>
      <c r="G12" s="195"/>
    </row>
    <row r="13" spans="2:7" ht="32.25" customHeight="1" thickBot="1">
      <c r="B13" s="195"/>
      <c r="C13" s="195"/>
      <c r="D13" s="195"/>
      <c r="E13" s="195"/>
      <c r="F13" s="195"/>
      <c r="G13" s="195"/>
    </row>
    <row r="14" spans="2:7" ht="18.75">
      <c r="B14" s="196" t="s">
        <v>114</v>
      </c>
      <c r="C14" s="364" t="s">
        <v>192</v>
      </c>
      <c r="D14" s="365"/>
      <c r="E14" s="197"/>
      <c r="F14" s="195"/>
      <c r="G14" s="195"/>
    </row>
    <row r="15" spans="2:7" ht="18.75">
      <c r="B15" s="186" t="s">
        <v>193</v>
      </c>
      <c r="C15" s="343"/>
      <c r="D15" s="344"/>
      <c r="E15" s="198" t="s">
        <v>194</v>
      </c>
      <c r="F15" s="195"/>
      <c r="G15" s="195"/>
    </row>
    <row r="16" spans="2:7" ht="18.75">
      <c r="B16" s="186" t="s">
        <v>195</v>
      </c>
      <c r="C16" s="343"/>
      <c r="D16" s="344"/>
      <c r="E16" s="197"/>
      <c r="F16" s="195"/>
      <c r="G16" s="195"/>
    </row>
    <row r="17" spans="2:7" ht="19.5" thickBot="1">
      <c r="B17" s="187" t="s">
        <v>196</v>
      </c>
      <c r="C17" s="345"/>
      <c r="D17" s="346"/>
      <c r="E17" s="197"/>
      <c r="F17" s="195"/>
      <c r="G17" s="195"/>
    </row>
    <row r="18" spans="2:7" ht="32.25" customHeight="1"/>
    <row r="19" spans="2:7" ht="35.25" customHeight="1">
      <c r="B19" s="185" t="s">
        <v>239</v>
      </c>
      <c r="C19" s="185" t="s">
        <v>240</v>
      </c>
      <c r="D19" s="185" t="s">
        <v>135</v>
      </c>
      <c r="E19" s="185" t="s">
        <v>134</v>
      </c>
      <c r="F19" s="185" t="s">
        <v>138</v>
      </c>
      <c r="G19" s="185" t="s">
        <v>241</v>
      </c>
    </row>
    <row r="20" spans="2:7" ht="48.75" customHeight="1">
      <c r="B20" s="185" t="s">
        <v>119</v>
      </c>
      <c r="C20" s="185" t="s">
        <v>119</v>
      </c>
      <c r="D20" s="185" t="s">
        <v>119</v>
      </c>
      <c r="E20" s="185" t="s">
        <v>119</v>
      </c>
      <c r="F20" s="185" t="s">
        <v>119</v>
      </c>
      <c r="G20" s="185" t="s">
        <v>119</v>
      </c>
    </row>
  </sheetData>
  <mergeCells count="15">
    <mergeCell ref="C16:D16"/>
    <mergeCell ref="C17:D17"/>
    <mergeCell ref="G9:G10"/>
    <mergeCell ref="C4:G5"/>
    <mergeCell ref="C6:G6"/>
    <mergeCell ref="B7:G7"/>
    <mergeCell ref="B8:C8"/>
    <mergeCell ref="E8:G8"/>
    <mergeCell ref="B9:B10"/>
    <mergeCell ref="C9:C10"/>
    <mergeCell ref="F9:F10"/>
    <mergeCell ref="E9:E10"/>
    <mergeCell ref="D9:D10"/>
    <mergeCell ref="C14:D14"/>
    <mergeCell ref="C15:D15"/>
  </mergeCells>
  <phoneticPr fontId="24" type="noConversion"/>
  <printOptions horizontalCentered="1" verticalCentered="1"/>
  <pageMargins left="0" right="0" top="0.25" bottom="0" header="0" footer="0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2"/>
  <sheetViews>
    <sheetView rightToLeft="1" topLeftCell="A26" zoomScale="66" zoomScaleNormal="66" workbookViewId="0">
      <selection activeCell="B32" sqref="B32:B33"/>
    </sheetView>
  </sheetViews>
  <sheetFormatPr defaultRowHeight="14.25"/>
  <cols>
    <col min="2" max="2" width="31.125" customWidth="1"/>
    <col min="3" max="3" width="26.125" customWidth="1"/>
    <col min="4" max="4" width="28.5" customWidth="1"/>
    <col min="5" max="5" width="17.75" customWidth="1"/>
    <col min="6" max="6" width="21.75" customWidth="1"/>
    <col min="7" max="7" width="26" customWidth="1"/>
    <col min="8" max="8" width="10.5" customWidth="1"/>
    <col min="9" max="9" width="10.625" customWidth="1"/>
    <col min="10" max="10" width="10.875" customWidth="1"/>
    <col min="11" max="11" width="12" customWidth="1"/>
    <col min="12" max="12" width="13.25" customWidth="1"/>
    <col min="13" max="13" width="11.75" customWidth="1"/>
    <col min="14" max="14" width="12.375" customWidth="1"/>
    <col min="15" max="15" width="14.375" customWidth="1"/>
  </cols>
  <sheetData>
    <row r="2" spans="2:15" ht="15" thickBot="1"/>
    <row r="3" spans="2:15" ht="72.75" customHeight="1">
      <c r="B3" s="411" t="s">
        <v>171</v>
      </c>
      <c r="C3" s="412"/>
      <c r="D3" s="405" t="s">
        <v>167</v>
      </c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6"/>
    </row>
    <row r="4" spans="2:15" ht="46.5" customHeight="1">
      <c r="B4" s="366" t="s">
        <v>170</v>
      </c>
      <c r="C4" s="367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4"/>
    </row>
    <row r="5" spans="2:15" ht="28.5" thickBot="1">
      <c r="B5" s="368" t="s">
        <v>164</v>
      </c>
      <c r="C5" s="369"/>
      <c r="D5" s="125"/>
      <c r="E5" s="414" t="s">
        <v>189</v>
      </c>
      <c r="F5" s="414"/>
      <c r="G5" s="414"/>
      <c r="H5" s="414"/>
      <c r="I5" s="414"/>
      <c r="J5" s="414"/>
      <c r="K5" s="414"/>
      <c r="L5" s="414"/>
      <c r="M5" s="414"/>
      <c r="N5" s="414"/>
      <c r="O5" s="415"/>
    </row>
    <row r="6" spans="2:15" ht="28.5" thickBot="1">
      <c r="B6" s="416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8"/>
    </row>
    <row r="7" spans="2:15" ht="43.5" customHeight="1" thickBot="1">
      <c r="B7" s="419" t="s">
        <v>190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1"/>
    </row>
    <row r="8" spans="2:15" ht="32.25" thickBot="1">
      <c r="B8" s="370" t="s">
        <v>235</v>
      </c>
      <c r="C8" s="371"/>
      <c r="D8" s="3"/>
      <c r="E8" s="3"/>
      <c r="F8" s="3"/>
      <c r="G8" s="79"/>
      <c r="H8" s="79"/>
      <c r="I8" s="79"/>
      <c r="J8" s="79"/>
      <c r="K8" s="79"/>
      <c r="L8" s="79"/>
      <c r="M8" s="409" t="s">
        <v>0</v>
      </c>
      <c r="N8" s="409"/>
      <c r="O8" s="410"/>
    </row>
    <row r="9" spans="2:15" ht="32.25" thickTop="1">
      <c r="B9" s="441" t="s">
        <v>61</v>
      </c>
      <c r="C9" s="443" t="s">
        <v>32</v>
      </c>
      <c r="D9" s="425" t="s">
        <v>75</v>
      </c>
      <c r="E9" s="427" t="s">
        <v>66</v>
      </c>
      <c r="F9" s="427"/>
      <c r="G9" s="427"/>
      <c r="H9" s="427"/>
      <c r="I9" s="427"/>
      <c r="J9" s="427"/>
      <c r="K9" s="427"/>
      <c r="L9" s="427"/>
      <c r="M9" s="427"/>
      <c r="N9" s="427"/>
      <c r="O9" s="428"/>
    </row>
    <row r="10" spans="2:15" ht="31.5" customHeight="1">
      <c r="B10" s="442"/>
      <c r="C10" s="444"/>
      <c r="D10" s="426"/>
      <c r="E10" s="378" t="s">
        <v>64</v>
      </c>
      <c r="F10" s="378"/>
      <c r="G10" s="378"/>
      <c r="H10" s="378" t="s">
        <v>65</v>
      </c>
      <c r="I10" s="378"/>
      <c r="J10" s="378"/>
      <c r="K10" s="407" t="s">
        <v>63</v>
      </c>
      <c r="L10" s="378" t="s">
        <v>8</v>
      </c>
      <c r="M10" s="378"/>
      <c r="N10" s="378"/>
      <c r="O10" s="408"/>
    </row>
    <row r="11" spans="2:15" ht="98.25" customHeight="1">
      <c r="B11" s="442"/>
      <c r="C11" s="444"/>
      <c r="D11" s="426"/>
      <c r="E11" s="199" t="s">
        <v>1</v>
      </c>
      <c r="F11" s="199" t="s">
        <v>62</v>
      </c>
      <c r="G11" s="199" t="s">
        <v>2</v>
      </c>
      <c r="H11" s="199" t="s">
        <v>1</v>
      </c>
      <c r="I11" s="199" t="s">
        <v>62</v>
      </c>
      <c r="J11" s="200" t="s">
        <v>2</v>
      </c>
      <c r="K11" s="407"/>
      <c r="L11" s="199" t="s">
        <v>1</v>
      </c>
      <c r="M11" s="199" t="s">
        <v>62</v>
      </c>
      <c r="N11" s="199" t="s">
        <v>63</v>
      </c>
      <c r="O11" s="201" t="s">
        <v>2</v>
      </c>
    </row>
    <row r="12" spans="2:15" ht="44.25" customHeight="1">
      <c r="B12" s="374" t="s">
        <v>242</v>
      </c>
      <c r="C12" s="202" t="s">
        <v>3</v>
      </c>
      <c r="D12" s="35"/>
      <c r="E12" s="33"/>
      <c r="F12" s="33"/>
      <c r="G12" s="34">
        <f>SUM(E12:F12)</f>
        <v>0</v>
      </c>
      <c r="H12" s="33"/>
      <c r="I12" s="33"/>
      <c r="J12" s="34">
        <f>SUM(H12:I12)</f>
        <v>0</v>
      </c>
      <c r="K12" s="33"/>
      <c r="L12" s="35"/>
      <c r="M12" s="35"/>
      <c r="N12" s="35"/>
      <c r="O12" s="203">
        <f>N12+M12+L12</f>
        <v>0</v>
      </c>
    </row>
    <row r="13" spans="2:15" ht="44.25" customHeight="1">
      <c r="B13" s="375"/>
      <c r="C13" s="202" t="s">
        <v>33</v>
      </c>
      <c r="D13" s="35"/>
      <c r="E13" s="33"/>
      <c r="F13" s="33"/>
      <c r="G13" s="34">
        <f t="shared" ref="G13:G21" si="0">SUM(E13:F13)</f>
        <v>0</v>
      </c>
      <c r="H13" s="33"/>
      <c r="I13" s="33"/>
      <c r="J13" s="34">
        <f t="shared" ref="J13:J21" si="1">SUM(H13:I13)</f>
        <v>0</v>
      </c>
      <c r="K13" s="33"/>
      <c r="L13" s="35"/>
      <c r="M13" s="35"/>
      <c r="N13" s="35"/>
      <c r="O13" s="203">
        <f t="shared" ref="O13:O15" si="2">N13+M13+L13</f>
        <v>0</v>
      </c>
    </row>
    <row r="14" spans="2:15" ht="44.25" customHeight="1">
      <c r="B14" s="376" t="s">
        <v>243</v>
      </c>
      <c r="C14" s="202" t="s">
        <v>3</v>
      </c>
      <c r="D14" s="35"/>
      <c r="E14" s="35"/>
      <c r="F14" s="35"/>
      <c r="G14" s="34">
        <f t="shared" si="0"/>
        <v>0</v>
      </c>
      <c r="H14" s="33"/>
      <c r="I14" s="33"/>
      <c r="J14" s="34">
        <f t="shared" si="1"/>
        <v>0</v>
      </c>
      <c r="K14" s="33"/>
      <c r="L14" s="35"/>
      <c r="M14" s="35"/>
      <c r="N14" s="35"/>
      <c r="O14" s="203">
        <f t="shared" si="2"/>
        <v>0</v>
      </c>
    </row>
    <row r="15" spans="2:15" ht="44.25" customHeight="1">
      <c r="B15" s="377"/>
      <c r="C15" s="202" t="s">
        <v>33</v>
      </c>
      <c r="D15" s="35"/>
      <c r="E15" s="33"/>
      <c r="F15" s="33"/>
      <c r="G15" s="34">
        <f t="shared" si="0"/>
        <v>0</v>
      </c>
      <c r="H15" s="33"/>
      <c r="I15" s="33"/>
      <c r="J15" s="34">
        <f t="shared" si="1"/>
        <v>0</v>
      </c>
      <c r="K15" s="33"/>
      <c r="L15" s="35"/>
      <c r="M15" s="35"/>
      <c r="N15" s="35"/>
      <c r="O15" s="203">
        <f t="shared" si="2"/>
        <v>0</v>
      </c>
    </row>
    <row r="16" spans="2:15" ht="44.25" customHeight="1">
      <c r="B16" s="376" t="s">
        <v>244</v>
      </c>
      <c r="C16" s="202" t="s">
        <v>3</v>
      </c>
      <c r="D16" s="35"/>
      <c r="E16" s="35"/>
      <c r="F16" s="36"/>
      <c r="G16" s="34">
        <f t="shared" si="0"/>
        <v>0</v>
      </c>
      <c r="H16" s="37"/>
      <c r="I16" s="37"/>
      <c r="J16" s="34">
        <f t="shared" si="1"/>
        <v>0</v>
      </c>
      <c r="K16" s="37"/>
      <c r="L16" s="37"/>
      <c r="M16" s="37"/>
      <c r="N16" s="37"/>
      <c r="O16" s="203">
        <f>N16+M16+L16</f>
        <v>0</v>
      </c>
    </row>
    <row r="17" spans="2:15" ht="44.25" customHeight="1">
      <c r="B17" s="377"/>
      <c r="C17" s="202" t="s">
        <v>33</v>
      </c>
      <c r="D17" s="35"/>
      <c r="E17" s="35"/>
      <c r="F17" s="36"/>
      <c r="G17" s="34">
        <f t="shared" si="0"/>
        <v>0</v>
      </c>
      <c r="H17" s="37"/>
      <c r="I17" s="37"/>
      <c r="J17" s="34">
        <f t="shared" si="1"/>
        <v>0</v>
      </c>
      <c r="K17" s="37"/>
      <c r="L17" s="37"/>
      <c r="M17" s="37"/>
      <c r="N17" s="37"/>
      <c r="O17" s="203">
        <f t="shared" ref="O17:O21" si="3">N17+M17+L17</f>
        <v>0</v>
      </c>
    </row>
    <row r="18" spans="2:15" ht="44.25" customHeight="1">
      <c r="B18" s="376" t="s">
        <v>245</v>
      </c>
      <c r="C18" s="202" t="s">
        <v>3</v>
      </c>
      <c r="D18" s="37"/>
      <c r="E18" s="36"/>
      <c r="F18" s="36"/>
      <c r="G18" s="34">
        <f t="shared" si="0"/>
        <v>0</v>
      </c>
      <c r="H18" s="37"/>
      <c r="I18" s="37"/>
      <c r="J18" s="34">
        <f t="shared" si="1"/>
        <v>0</v>
      </c>
      <c r="K18" s="37"/>
      <c r="L18" s="37"/>
      <c r="M18" s="37"/>
      <c r="N18" s="37"/>
      <c r="O18" s="203">
        <f t="shared" si="3"/>
        <v>0</v>
      </c>
    </row>
    <row r="19" spans="2:15" ht="44.25" customHeight="1">
      <c r="B19" s="377"/>
      <c r="C19" s="202" t="s">
        <v>33</v>
      </c>
      <c r="D19" s="37"/>
      <c r="E19" s="35"/>
      <c r="F19" s="36"/>
      <c r="G19" s="34">
        <f t="shared" si="0"/>
        <v>0</v>
      </c>
      <c r="H19" s="37"/>
      <c r="I19" s="37"/>
      <c r="J19" s="34">
        <f t="shared" si="1"/>
        <v>0</v>
      </c>
      <c r="K19" s="37"/>
      <c r="L19" s="37"/>
      <c r="M19" s="37"/>
      <c r="N19" s="37"/>
      <c r="O19" s="203">
        <f t="shared" si="3"/>
        <v>0</v>
      </c>
    </row>
    <row r="20" spans="2:15" ht="44.25" customHeight="1">
      <c r="B20" s="376" t="s">
        <v>246</v>
      </c>
      <c r="C20" s="202" t="s">
        <v>3</v>
      </c>
      <c r="D20" s="37"/>
      <c r="E20" s="36"/>
      <c r="F20" s="36"/>
      <c r="G20" s="34">
        <f t="shared" si="0"/>
        <v>0</v>
      </c>
      <c r="H20" s="37"/>
      <c r="I20" s="37"/>
      <c r="J20" s="34">
        <f t="shared" si="1"/>
        <v>0</v>
      </c>
      <c r="K20" s="37"/>
      <c r="L20" s="37"/>
      <c r="M20" s="37"/>
      <c r="N20" s="37"/>
      <c r="O20" s="203">
        <f t="shared" si="3"/>
        <v>0</v>
      </c>
    </row>
    <row r="21" spans="2:15" ht="44.25" customHeight="1">
      <c r="B21" s="377"/>
      <c r="C21" s="202" t="s">
        <v>33</v>
      </c>
      <c r="D21" s="37"/>
      <c r="E21" s="36"/>
      <c r="F21" s="36"/>
      <c r="G21" s="34">
        <f t="shared" si="0"/>
        <v>0</v>
      </c>
      <c r="H21" s="37"/>
      <c r="I21" s="37"/>
      <c r="J21" s="34">
        <f t="shared" si="1"/>
        <v>0</v>
      </c>
      <c r="K21" s="37"/>
      <c r="L21" s="37"/>
      <c r="M21" s="37"/>
      <c r="N21" s="37"/>
      <c r="O21" s="203">
        <f t="shared" si="3"/>
        <v>0</v>
      </c>
    </row>
    <row r="22" spans="2:15" ht="44.25" customHeight="1">
      <c r="B22" s="376" t="s">
        <v>247</v>
      </c>
      <c r="C22" s="202" t="s">
        <v>3</v>
      </c>
      <c r="D22" s="37"/>
      <c r="E22" s="36"/>
      <c r="F22" s="36"/>
      <c r="G22" s="34">
        <f t="shared" ref="G22:G35" si="4">SUM(E22:F22)</f>
        <v>0</v>
      </c>
      <c r="H22" s="37"/>
      <c r="I22" s="37"/>
      <c r="J22" s="34">
        <f t="shared" ref="J22:J35" si="5">SUM(H22:I22)</f>
        <v>0</v>
      </c>
      <c r="K22" s="37"/>
      <c r="L22" s="37"/>
      <c r="M22" s="37"/>
      <c r="N22" s="37"/>
      <c r="O22" s="203">
        <f t="shared" ref="O22:O35" si="6">N22+M22+L22</f>
        <v>0</v>
      </c>
    </row>
    <row r="23" spans="2:15" ht="44.25" customHeight="1">
      <c r="B23" s="377"/>
      <c r="C23" s="202" t="s">
        <v>33</v>
      </c>
      <c r="D23" s="37"/>
      <c r="E23" s="36"/>
      <c r="F23" s="36"/>
      <c r="G23" s="34">
        <f t="shared" si="4"/>
        <v>0</v>
      </c>
      <c r="H23" s="37"/>
      <c r="I23" s="37"/>
      <c r="J23" s="34">
        <f t="shared" si="5"/>
        <v>0</v>
      </c>
      <c r="K23" s="37"/>
      <c r="L23" s="37"/>
      <c r="M23" s="37"/>
      <c r="N23" s="37"/>
      <c r="O23" s="203">
        <f t="shared" si="6"/>
        <v>0</v>
      </c>
    </row>
    <row r="24" spans="2:15" ht="44.25" customHeight="1">
      <c r="B24" s="374" t="s">
        <v>248</v>
      </c>
      <c r="C24" s="202" t="s">
        <v>3</v>
      </c>
      <c r="D24" s="37"/>
      <c r="E24" s="36"/>
      <c r="F24" s="36"/>
      <c r="G24" s="34">
        <f t="shared" si="4"/>
        <v>0</v>
      </c>
      <c r="H24" s="37"/>
      <c r="I24" s="37"/>
      <c r="J24" s="34">
        <f t="shared" si="5"/>
        <v>0</v>
      </c>
      <c r="K24" s="37"/>
      <c r="L24" s="37"/>
      <c r="M24" s="37"/>
      <c r="N24" s="37"/>
      <c r="O24" s="203">
        <f t="shared" si="6"/>
        <v>0</v>
      </c>
    </row>
    <row r="25" spans="2:15" ht="44.25" customHeight="1">
      <c r="B25" s="375"/>
      <c r="C25" s="202" t="s">
        <v>33</v>
      </c>
      <c r="D25" s="37"/>
      <c r="E25" s="36"/>
      <c r="F25" s="36"/>
      <c r="G25" s="34">
        <f t="shared" si="4"/>
        <v>0</v>
      </c>
      <c r="H25" s="37"/>
      <c r="I25" s="37"/>
      <c r="J25" s="34">
        <f t="shared" si="5"/>
        <v>0</v>
      </c>
      <c r="K25" s="37"/>
      <c r="L25" s="37"/>
      <c r="M25" s="37"/>
      <c r="N25" s="37"/>
      <c r="O25" s="203">
        <f t="shared" si="6"/>
        <v>0</v>
      </c>
    </row>
    <row r="26" spans="2:15" ht="44.25" customHeight="1">
      <c r="B26" s="374" t="s">
        <v>249</v>
      </c>
      <c r="C26" s="202" t="s">
        <v>3</v>
      </c>
      <c r="D26" s="37"/>
      <c r="E26" s="36"/>
      <c r="F26" s="36"/>
      <c r="G26" s="34">
        <f t="shared" si="4"/>
        <v>0</v>
      </c>
      <c r="H26" s="37"/>
      <c r="I26" s="37"/>
      <c r="J26" s="34">
        <f t="shared" si="5"/>
        <v>0</v>
      </c>
      <c r="K26" s="37"/>
      <c r="L26" s="37"/>
      <c r="M26" s="37"/>
      <c r="N26" s="37"/>
      <c r="O26" s="203">
        <f t="shared" si="6"/>
        <v>0</v>
      </c>
    </row>
    <row r="27" spans="2:15" ht="44.25" customHeight="1">
      <c r="B27" s="375"/>
      <c r="C27" s="202" t="s">
        <v>33</v>
      </c>
      <c r="D27" s="37"/>
      <c r="E27" s="36"/>
      <c r="F27" s="36"/>
      <c r="G27" s="34">
        <f t="shared" si="4"/>
        <v>0</v>
      </c>
      <c r="H27" s="37"/>
      <c r="I27" s="37"/>
      <c r="J27" s="34">
        <f t="shared" si="5"/>
        <v>0</v>
      </c>
      <c r="K27" s="37"/>
      <c r="L27" s="37"/>
      <c r="M27" s="37"/>
      <c r="N27" s="37"/>
      <c r="O27" s="203">
        <f t="shared" si="6"/>
        <v>0</v>
      </c>
    </row>
    <row r="28" spans="2:15" ht="44.25" customHeight="1">
      <c r="B28" s="374" t="s">
        <v>250</v>
      </c>
      <c r="C28" s="202" t="s">
        <v>3</v>
      </c>
      <c r="D28" s="37"/>
      <c r="E28" s="36"/>
      <c r="F28" s="36"/>
      <c r="G28" s="34">
        <f t="shared" si="4"/>
        <v>0</v>
      </c>
      <c r="H28" s="37"/>
      <c r="I28" s="37"/>
      <c r="J28" s="34">
        <f t="shared" si="5"/>
        <v>0</v>
      </c>
      <c r="K28" s="37"/>
      <c r="L28" s="37"/>
      <c r="M28" s="37"/>
      <c r="N28" s="37"/>
      <c r="O28" s="203">
        <f t="shared" si="6"/>
        <v>0</v>
      </c>
    </row>
    <row r="29" spans="2:15" ht="44.25" customHeight="1">
      <c r="B29" s="375"/>
      <c r="C29" s="202" t="s">
        <v>33</v>
      </c>
      <c r="D29" s="37"/>
      <c r="E29" s="36"/>
      <c r="F29" s="36"/>
      <c r="G29" s="34">
        <f t="shared" si="4"/>
        <v>0</v>
      </c>
      <c r="H29" s="37"/>
      <c r="I29" s="37"/>
      <c r="J29" s="34">
        <f t="shared" si="5"/>
        <v>0</v>
      </c>
      <c r="K29" s="37"/>
      <c r="L29" s="37"/>
      <c r="M29" s="37"/>
      <c r="N29" s="37"/>
      <c r="O29" s="203">
        <f t="shared" si="6"/>
        <v>0</v>
      </c>
    </row>
    <row r="30" spans="2:15" ht="44.25" customHeight="1">
      <c r="B30" s="374" t="s">
        <v>251</v>
      </c>
      <c r="C30" s="202" t="s">
        <v>3</v>
      </c>
      <c r="D30" s="37"/>
      <c r="E30" s="36"/>
      <c r="F30" s="36"/>
      <c r="G30" s="34">
        <f t="shared" si="4"/>
        <v>0</v>
      </c>
      <c r="H30" s="37"/>
      <c r="I30" s="37"/>
      <c r="J30" s="34">
        <f t="shared" si="5"/>
        <v>0</v>
      </c>
      <c r="K30" s="37"/>
      <c r="L30" s="37"/>
      <c r="M30" s="37"/>
      <c r="N30" s="37"/>
      <c r="O30" s="203">
        <f t="shared" si="6"/>
        <v>0</v>
      </c>
    </row>
    <row r="31" spans="2:15" ht="44.25" customHeight="1">
      <c r="B31" s="375"/>
      <c r="C31" s="202" t="s">
        <v>33</v>
      </c>
      <c r="D31" s="37"/>
      <c r="E31" s="36"/>
      <c r="F31" s="36"/>
      <c r="G31" s="34">
        <f t="shared" si="4"/>
        <v>0</v>
      </c>
      <c r="H31" s="37"/>
      <c r="I31" s="37"/>
      <c r="J31" s="34">
        <f t="shared" si="5"/>
        <v>0</v>
      </c>
      <c r="K31" s="37"/>
      <c r="L31" s="37"/>
      <c r="M31" s="37"/>
      <c r="N31" s="37"/>
      <c r="O31" s="203">
        <f t="shared" si="6"/>
        <v>0</v>
      </c>
    </row>
    <row r="32" spans="2:15" ht="44.25" customHeight="1">
      <c r="B32" s="374" t="s">
        <v>252</v>
      </c>
      <c r="C32" s="202" t="s">
        <v>3</v>
      </c>
      <c r="D32" s="37"/>
      <c r="E32" s="36"/>
      <c r="F32" s="36"/>
      <c r="G32" s="34">
        <f t="shared" si="4"/>
        <v>0</v>
      </c>
      <c r="H32" s="37"/>
      <c r="I32" s="37"/>
      <c r="J32" s="34">
        <f t="shared" si="5"/>
        <v>0</v>
      </c>
      <c r="K32" s="37"/>
      <c r="L32" s="37"/>
      <c r="M32" s="37"/>
      <c r="N32" s="37"/>
      <c r="O32" s="203">
        <f t="shared" si="6"/>
        <v>0</v>
      </c>
    </row>
    <row r="33" spans="2:16" ht="44.25" customHeight="1">
      <c r="B33" s="375"/>
      <c r="C33" s="202" t="s">
        <v>33</v>
      </c>
      <c r="D33" s="37"/>
      <c r="E33" s="35"/>
      <c r="F33" s="36"/>
      <c r="G33" s="34">
        <f t="shared" si="4"/>
        <v>0</v>
      </c>
      <c r="H33" s="37"/>
      <c r="I33" s="37"/>
      <c r="J33" s="34">
        <f t="shared" si="5"/>
        <v>0</v>
      </c>
      <c r="K33" s="37"/>
      <c r="L33" s="37"/>
      <c r="M33" s="37"/>
      <c r="N33" s="37"/>
      <c r="O33" s="203">
        <f t="shared" si="6"/>
        <v>0</v>
      </c>
    </row>
    <row r="34" spans="2:16" ht="44.25" customHeight="1">
      <c r="B34" s="377" t="s">
        <v>147</v>
      </c>
      <c r="C34" s="378"/>
      <c r="D34" s="37"/>
      <c r="E34" s="35"/>
      <c r="F34" s="36"/>
      <c r="G34" s="34">
        <f t="shared" si="4"/>
        <v>0</v>
      </c>
      <c r="H34" s="37"/>
      <c r="I34" s="37"/>
      <c r="J34" s="34">
        <f t="shared" si="5"/>
        <v>0</v>
      </c>
      <c r="K34" s="37"/>
      <c r="L34" s="37"/>
      <c r="M34" s="37"/>
      <c r="N34" s="37"/>
      <c r="O34" s="203">
        <f t="shared" si="6"/>
        <v>0</v>
      </c>
    </row>
    <row r="35" spans="2:16" ht="44.25" customHeight="1">
      <c r="B35" s="377" t="s">
        <v>148</v>
      </c>
      <c r="C35" s="378"/>
      <c r="D35" s="37"/>
      <c r="E35" s="35"/>
      <c r="F35" s="36"/>
      <c r="G35" s="34">
        <f t="shared" si="4"/>
        <v>0</v>
      </c>
      <c r="H35" s="37"/>
      <c r="I35" s="37"/>
      <c r="J35" s="34">
        <f t="shared" si="5"/>
        <v>0</v>
      </c>
      <c r="K35" s="37"/>
      <c r="L35" s="37"/>
      <c r="M35" s="37"/>
      <c r="N35" s="37"/>
      <c r="O35" s="203">
        <f t="shared" si="6"/>
        <v>0</v>
      </c>
    </row>
    <row r="36" spans="2:16" ht="44.25" customHeight="1">
      <c r="B36" s="379" t="s">
        <v>4</v>
      </c>
      <c r="C36" s="87" t="s">
        <v>3</v>
      </c>
      <c r="D36" s="38"/>
      <c r="E36" s="38">
        <f>E20+E32+E12+E14+E16+E18+E22+E24+E26+E28+E30</f>
        <v>0</v>
      </c>
      <c r="F36" s="38">
        <f t="shared" ref="F36:O36" si="7">F20+F32+F12+F14+F16+F18+F22+F24+F26+F28+F30</f>
        <v>0</v>
      </c>
      <c r="G36" s="38">
        <f t="shared" si="7"/>
        <v>0</v>
      </c>
      <c r="H36" s="38">
        <f t="shared" si="7"/>
        <v>0</v>
      </c>
      <c r="I36" s="38">
        <f t="shared" si="7"/>
        <v>0</v>
      </c>
      <c r="J36" s="38">
        <f t="shared" si="7"/>
        <v>0</v>
      </c>
      <c r="K36" s="38">
        <f t="shared" si="7"/>
        <v>0</v>
      </c>
      <c r="L36" s="38">
        <f t="shared" si="7"/>
        <v>0</v>
      </c>
      <c r="M36" s="38">
        <f t="shared" si="7"/>
        <v>0</v>
      </c>
      <c r="N36" s="38">
        <f t="shared" si="7"/>
        <v>0</v>
      </c>
      <c r="O36" s="38">
        <f t="shared" si="7"/>
        <v>0</v>
      </c>
    </row>
    <row r="37" spans="2:16" ht="44.25" customHeight="1">
      <c r="B37" s="379"/>
      <c r="C37" s="87" t="s">
        <v>33</v>
      </c>
      <c r="D37" s="38"/>
      <c r="E37" s="38">
        <f>E13+E15+E17+E19+E21+E23+E25+E27+E29+E31+E33</f>
        <v>0</v>
      </c>
      <c r="F37" s="38">
        <f t="shared" ref="F37:O37" si="8">F13+F15+F17+F19+F21+F23+F25+F27+F29+F31+F33</f>
        <v>0</v>
      </c>
      <c r="G37" s="38">
        <f t="shared" si="8"/>
        <v>0</v>
      </c>
      <c r="H37" s="38">
        <f t="shared" si="8"/>
        <v>0</v>
      </c>
      <c r="I37" s="38">
        <f t="shared" si="8"/>
        <v>0</v>
      </c>
      <c r="J37" s="38">
        <f t="shared" si="8"/>
        <v>0</v>
      </c>
      <c r="K37" s="38">
        <f t="shared" si="8"/>
        <v>0</v>
      </c>
      <c r="L37" s="38">
        <f t="shared" si="8"/>
        <v>0</v>
      </c>
      <c r="M37" s="38">
        <f t="shared" si="8"/>
        <v>0</v>
      </c>
      <c r="N37" s="38">
        <f t="shared" si="8"/>
        <v>0</v>
      </c>
      <c r="O37" s="38">
        <f t="shared" si="8"/>
        <v>0</v>
      </c>
    </row>
    <row r="38" spans="2:16" ht="44.25" customHeight="1">
      <c r="B38" s="379"/>
      <c r="C38" s="87" t="s">
        <v>67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2:16" ht="44.25" customHeight="1">
      <c r="B39" s="379"/>
      <c r="C39" s="86" t="s">
        <v>147</v>
      </c>
      <c r="D39" s="204"/>
      <c r="E39" s="38">
        <f>E34</f>
        <v>0</v>
      </c>
      <c r="F39" s="38">
        <f t="shared" ref="F39:O39" si="9">F34</f>
        <v>0</v>
      </c>
      <c r="G39" s="38">
        <f t="shared" si="9"/>
        <v>0</v>
      </c>
      <c r="H39" s="38">
        <f t="shared" si="9"/>
        <v>0</v>
      </c>
      <c r="I39" s="38">
        <f t="shared" si="9"/>
        <v>0</v>
      </c>
      <c r="J39" s="38">
        <f t="shared" si="9"/>
        <v>0</v>
      </c>
      <c r="K39" s="38">
        <f t="shared" si="9"/>
        <v>0</v>
      </c>
      <c r="L39" s="38">
        <f t="shared" si="9"/>
        <v>0</v>
      </c>
      <c r="M39" s="38">
        <f t="shared" si="9"/>
        <v>0</v>
      </c>
      <c r="N39" s="38">
        <f t="shared" si="9"/>
        <v>0</v>
      </c>
      <c r="O39" s="38">
        <f t="shared" si="9"/>
        <v>0</v>
      </c>
    </row>
    <row r="40" spans="2:16" ht="44.25" customHeight="1">
      <c r="B40" s="379"/>
      <c r="C40" s="86" t="s">
        <v>148</v>
      </c>
      <c r="D40" s="204"/>
      <c r="E40" s="38">
        <f>E35</f>
        <v>0</v>
      </c>
      <c r="F40" s="38">
        <f t="shared" ref="F40:O40" si="10">F35</f>
        <v>0</v>
      </c>
      <c r="G40" s="38">
        <f t="shared" si="10"/>
        <v>0</v>
      </c>
      <c r="H40" s="38">
        <f t="shared" si="10"/>
        <v>0</v>
      </c>
      <c r="I40" s="38">
        <f t="shared" si="10"/>
        <v>0</v>
      </c>
      <c r="J40" s="38">
        <f t="shared" si="10"/>
        <v>0</v>
      </c>
      <c r="K40" s="38">
        <f t="shared" si="10"/>
        <v>0</v>
      </c>
      <c r="L40" s="38">
        <f t="shared" si="10"/>
        <v>0</v>
      </c>
      <c r="M40" s="38">
        <f t="shared" si="10"/>
        <v>0</v>
      </c>
      <c r="N40" s="38">
        <f t="shared" si="10"/>
        <v>0</v>
      </c>
      <c r="O40" s="38">
        <f t="shared" si="10"/>
        <v>0</v>
      </c>
    </row>
    <row r="41" spans="2:16" ht="44.25" customHeight="1" thickBot="1">
      <c r="B41" s="386" t="s">
        <v>6</v>
      </c>
      <c r="C41" s="387"/>
      <c r="D41" s="205">
        <f t="shared" ref="D41" si="11">SUM(D36:D38)</f>
        <v>0</v>
      </c>
      <c r="E41" s="206">
        <f t="shared" ref="E41:O41" si="12">SUM(E36:E38)</f>
        <v>0</v>
      </c>
      <c r="F41" s="206">
        <f t="shared" si="12"/>
        <v>0</v>
      </c>
      <c r="G41" s="206">
        <f t="shared" si="12"/>
        <v>0</v>
      </c>
      <c r="H41" s="206">
        <f t="shared" si="12"/>
        <v>0</v>
      </c>
      <c r="I41" s="206">
        <f t="shared" si="12"/>
        <v>0</v>
      </c>
      <c r="J41" s="206">
        <f t="shared" si="12"/>
        <v>0</v>
      </c>
      <c r="K41" s="206">
        <f t="shared" si="12"/>
        <v>0</v>
      </c>
      <c r="L41" s="206">
        <f t="shared" si="12"/>
        <v>0</v>
      </c>
      <c r="M41" s="206">
        <f t="shared" si="12"/>
        <v>0</v>
      </c>
      <c r="N41" s="206">
        <f t="shared" si="12"/>
        <v>0</v>
      </c>
      <c r="O41" s="207">
        <f t="shared" si="12"/>
        <v>0</v>
      </c>
    </row>
    <row r="42" spans="2:16" ht="44.25" customHeight="1" thickTop="1" thickBot="1">
      <c r="B42" s="372" t="s">
        <v>236</v>
      </c>
      <c r="C42" s="373"/>
      <c r="D42" s="126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8"/>
    </row>
    <row r="43" spans="2:16" ht="48" customHeight="1" thickBot="1">
      <c r="B43" s="422" t="s">
        <v>197</v>
      </c>
      <c r="C43" s="423"/>
      <c r="D43" s="423"/>
      <c r="E43" s="423"/>
      <c r="F43" s="423"/>
      <c r="G43" s="423"/>
      <c r="H43" s="423"/>
      <c r="I43" s="423"/>
      <c r="J43" s="423"/>
      <c r="K43" s="423"/>
      <c r="L43" s="423"/>
      <c r="M43" s="423"/>
      <c r="N43" s="423"/>
      <c r="O43" s="424"/>
    </row>
    <row r="44" spans="2:16" ht="43.5" customHeight="1" thickBot="1">
      <c r="B44" s="390" t="s">
        <v>5</v>
      </c>
      <c r="C44" s="392" t="s">
        <v>72</v>
      </c>
      <c r="D44" s="429" t="s">
        <v>75</v>
      </c>
      <c r="E44" s="430"/>
      <c r="F44" s="430"/>
      <c r="G44" s="430"/>
      <c r="H44" s="430"/>
      <c r="I44" s="431"/>
      <c r="J44" s="388" t="s">
        <v>74</v>
      </c>
      <c r="K44" s="388"/>
      <c r="L44" s="388"/>
      <c r="M44" s="388"/>
      <c r="N44" s="388"/>
      <c r="O44" s="389"/>
      <c r="P44" s="15"/>
    </row>
    <row r="45" spans="2:16" ht="65.25" customHeight="1" thickBot="1">
      <c r="B45" s="391"/>
      <c r="C45" s="393"/>
      <c r="D45" s="432"/>
      <c r="E45" s="433"/>
      <c r="F45" s="433"/>
      <c r="G45" s="433"/>
      <c r="H45" s="433"/>
      <c r="I45" s="434"/>
      <c r="J45" s="380" t="s">
        <v>73</v>
      </c>
      <c r="K45" s="381"/>
      <c r="L45" s="382"/>
      <c r="M45" s="16" t="s">
        <v>55</v>
      </c>
      <c r="N45" s="16" t="s">
        <v>68</v>
      </c>
      <c r="O45" s="17" t="s">
        <v>6</v>
      </c>
      <c r="P45" s="15"/>
    </row>
    <row r="46" spans="2:16" ht="30.75">
      <c r="B46" s="394" t="s">
        <v>69</v>
      </c>
      <c r="C46" s="8" t="s">
        <v>3</v>
      </c>
      <c r="D46" s="435"/>
      <c r="E46" s="436"/>
      <c r="F46" s="436"/>
      <c r="G46" s="436"/>
      <c r="H46" s="436"/>
      <c r="I46" s="437"/>
      <c r="J46" s="402"/>
      <c r="K46" s="403"/>
      <c r="L46" s="404"/>
      <c r="M46" s="18"/>
      <c r="N46" s="18"/>
      <c r="O46" s="19">
        <f>SUM(J46:N46)</f>
        <v>0</v>
      </c>
    </row>
    <row r="47" spans="2:16" ht="31.5">
      <c r="B47" s="394"/>
      <c r="C47" s="8" t="s">
        <v>33</v>
      </c>
      <c r="D47" s="438"/>
      <c r="E47" s="439"/>
      <c r="F47" s="439"/>
      <c r="G47" s="439"/>
      <c r="H47" s="439"/>
      <c r="I47" s="440"/>
      <c r="J47" s="383"/>
      <c r="K47" s="384"/>
      <c r="L47" s="385"/>
      <c r="M47" s="20"/>
      <c r="N47" s="20"/>
      <c r="O47" s="19">
        <f t="shared" ref="O47:O48" si="13">SUM(J47:N47)</f>
        <v>0</v>
      </c>
    </row>
    <row r="48" spans="2:16" ht="31.5">
      <c r="B48" s="394"/>
      <c r="C48" s="8" t="s">
        <v>34</v>
      </c>
      <c r="D48" s="438"/>
      <c r="E48" s="439"/>
      <c r="F48" s="439"/>
      <c r="G48" s="439"/>
      <c r="H48" s="439"/>
      <c r="I48" s="440"/>
      <c r="J48" s="399"/>
      <c r="K48" s="400"/>
      <c r="L48" s="401"/>
      <c r="M48" s="20"/>
      <c r="N48" s="20"/>
      <c r="O48" s="19">
        <f t="shared" si="13"/>
        <v>0</v>
      </c>
    </row>
    <row r="49" spans="2:15" ht="31.5" thickBot="1">
      <c r="B49" s="395"/>
      <c r="C49" s="5" t="s">
        <v>37</v>
      </c>
      <c r="D49" s="396"/>
      <c r="E49" s="397"/>
      <c r="F49" s="397"/>
      <c r="G49" s="397"/>
      <c r="H49" s="397"/>
      <c r="I49" s="413"/>
      <c r="J49" s="396">
        <f t="shared" ref="J49" si="14">SUM(J46:J48)</f>
        <v>0</v>
      </c>
      <c r="K49" s="397"/>
      <c r="L49" s="398"/>
      <c r="M49" s="21">
        <f>SUM(M46:M48)</f>
        <v>0</v>
      </c>
      <c r="N49" s="21">
        <f>SUM(N46:N48)</f>
        <v>0</v>
      </c>
      <c r="O49" s="22">
        <f>SUM(O46:O48)</f>
        <v>0</v>
      </c>
    </row>
    <row r="50" spans="2:15" ht="40.5" customHeight="1"/>
    <row r="51" spans="2:15" ht="54">
      <c r="B51" s="208" t="s">
        <v>239</v>
      </c>
      <c r="C51" s="208" t="s">
        <v>240</v>
      </c>
      <c r="D51" s="208" t="s">
        <v>135</v>
      </c>
      <c r="E51" s="208" t="s">
        <v>134</v>
      </c>
      <c r="F51" s="208" t="s">
        <v>138</v>
      </c>
      <c r="G51" s="208" t="s">
        <v>241</v>
      </c>
    </row>
    <row r="52" spans="2:15" ht="27">
      <c r="B52" s="208" t="s">
        <v>119</v>
      </c>
      <c r="C52" s="208" t="s">
        <v>119</v>
      </c>
      <c r="D52" s="208" t="s">
        <v>119</v>
      </c>
      <c r="E52" s="208" t="s">
        <v>119</v>
      </c>
      <c r="F52" s="208" t="s">
        <v>119</v>
      </c>
      <c r="G52" s="208" t="s">
        <v>119</v>
      </c>
    </row>
  </sheetData>
  <mergeCells count="48">
    <mergeCell ref="B28:B29"/>
    <mergeCell ref="B30:B31"/>
    <mergeCell ref="B3:C3"/>
    <mergeCell ref="D49:I49"/>
    <mergeCell ref="E5:O5"/>
    <mergeCell ref="B6:O6"/>
    <mergeCell ref="B7:O7"/>
    <mergeCell ref="B43:O43"/>
    <mergeCell ref="D9:D11"/>
    <mergeCell ref="E9:O9"/>
    <mergeCell ref="D44:I45"/>
    <mergeCell ref="D46:I46"/>
    <mergeCell ref="D47:I47"/>
    <mergeCell ref="D48:I48"/>
    <mergeCell ref="B9:B11"/>
    <mergeCell ref="C9:C11"/>
    <mergeCell ref="D3:O3"/>
    <mergeCell ref="K10:K11"/>
    <mergeCell ref="L10:O10"/>
    <mergeCell ref="E10:G10"/>
    <mergeCell ref="H10:J10"/>
    <mergeCell ref="M8:O8"/>
    <mergeCell ref="J45:L45"/>
    <mergeCell ref="J47:L47"/>
    <mergeCell ref="B41:C41"/>
    <mergeCell ref="J44:O44"/>
    <mergeCell ref="B44:B45"/>
    <mergeCell ref="C44:C45"/>
    <mergeCell ref="B46:B49"/>
    <mergeCell ref="J49:L49"/>
    <mergeCell ref="J48:L48"/>
    <mergeCell ref="J46:L46"/>
    <mergeCell ref="B4:C4"/>
    <mergeCell ref="B5:C5"/>
    <mergeCell ref="B8:C8"/>
    <mergeCell ref="B42:C42"/>
    <mergeCell ref="B12:B13"/>
    <mergeCell ref="B16:B17"/>
    <mergeCell ref="B14:B15"/>
    <mergeCell ref="B32:B33"/>
    <mergeCell ref="B20:B21"/>
    <mergeCell ref="B18:B19"/>
    <mergeCell ref="B34:C34"/>
    <mergeCell ref="B35:C35"/>
    <mergeCell ref="B36:B40"/>
    <mergeCell ref="B22:B23"/>
    <mergeCell ref="B24:B25"/>
    <mergeCell ref="B26:B27"/>
  </mergeCells>
  <phoneticPr fontId="24" type="noConversion"/>
  <printOptions horizontalCentered="1"/>
  <pageMargins left="0" right="0" top="0.5" bottom="0" header="0" footer="6.4960630000000005E-2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9"/>
  <sheetViews>
    <sheetView rightToLeft="1" topLeftCell="A22" zoomScale="70" zoomScaleNormal="70" workbookViewId="0">
      <selection activeCell="E31" sqref="E31"/>
    </sheetView>
  </sheetViews>
  <sheetFormatPr defaultRowHeight="14.25"/>
  <cols>
    <col min="2" max="2" width="4.625" bestFit="1" customWidth="1"/>
    <col min="3" max="3" width="64" bestFit="1" customWidth="1"/>
    <col min="4" max="4" width="9.5" bestFit="1" customWidth="1"/>
    <col min="5" max="5" width="17.25" customWidth="1"/>
    <col min="6" max="7" width="10.875" bestFit="1" customWidth="1"/>
    <col min="8" max="8" width="13.125" bestFit="1" customWidth="1"/>
    <col min="9" max="9" width="13.375" bestFit="1" customWidth="1"/>
    <col min="10" max="10" width="16.5" bestFit="1" customWidth="1"/>
    <col min="11" max="11" width="17.5" bestFit="1" customWidth="1"/>
    <col min="12" max="12" width="14.25" bestFit="1" customWidth="1"/>
    <col min="13" max="13" width="14" bestFit="1" customWidth="1"/>
    <col min="14" max="14" width="10.625" bestFit="1" customWidth="1"/>
    <col min="15" max="15" width="3.5" bestFit="1" customWidth="1"/>
    <col min="16" max="16" width="22.75" bestFit="1" customWidth="1"/>
    <col min="17" max="17" width="7.375" bestFit="1" customWidth="1"/>
    <col min="18" max="18" width="27" bestFit="1" customWidth="1"/>
  </cols>
  <sheetData>
    <row r="1" spans="2:18" ht="33.75" customHeight="1" thickBot="1"/>
    <row r="2" spans="2:18" ht="73.5" customHeight="1">
      <c r="B2" s="456" t="s">
        <v>171</v>
      </c>
      <c r="C2" s="457"/>
      <c r="D2" s="457" t="s">
        <v>166</v>
      </c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8"/>
    </row>
    <row r="3" spans="2:18" ht="48" customHeight="1">
      <c r="B3" s="459" t="s">
        <v>184</v>
      </c>
      <c r="C3" s="460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2"/>
    </row>
    <row r="4" spans="2:18" ht="41.25" customHeight="1" thickBot="1">
      <c r="B4" s="368" t="s">
        <v>185</v>
      </c>
      <c r="C4" s="369"/>
      <c r="D4" s="468" t="s">
        <v>142</v>
      </c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9"/>
    </row>
    <row r="5" spans="2:18" ht="37.5" customHeight="1" thickBot="1">
      <c r="B5" s="419" t="s">
        <v>203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1"/>
    </row>
    <row r="6" spans="2:18" ht="37.5" customHeight="1" thickBot="1">
      <c r="B6" s="159"/>
      <c r="C6" s="110"/>
      <c r="D6" s="119"/>
      <c r="E6" s="119"/>
      <c r="F6" s="463" t="s">
        <v>0</v>
      </c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4"/>
    </row>
    <row r="7" spans="2:18" ht="61.5" customHeight="1" thickTop="1">
      <c r="B7" s="449" t="s">
        <v>186</v>
      </c>
      <c r="C7" s="452" t="s">
        <v>187</v>
      </c>
      <c r="D7" s="450" t="s">
        <v>39</v>
      </c>
      <c r="E7" s="467" t="s">
        <v>19</v>
      </c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1" t="s">
        <v>258</v>
      </c>
      <c r="Q7" s="461" t="s">
        <v>125</v>
      </c>
      <c r="R7" s="465" t="s">
        <v>117</v>
      </c>
    </row>
    <row r="8" spans="2:18" ht="67.5" customHeight="1">
      <c r="B8" s="376"/>
      <c r="C8" s="453"/>
      <c r="D8" s="451"/>
      <c r="E8" s="240" t="s">
        <v>242</v>
      </c>
      <c r="F8" s="171" t="s">
        <v>243</v>
      </c>
      <c r="G8" s="241" t="s">
        <v>244</v>
      </c>
      <c r="H8" s="171" t="s">
        <v>245</v>
      </c>
      <c r="I8" s="171" t="s">
        <v>246</v>
      </c>
      <c r="J8" s="171" t="s">
        <v>247</v>
      </c>
      <c r="K8" s="171" t="s">
        <v>249</v>
      </c>
      <c r="L8" s="172" t="s">
        <v>250</v>
      </c>
      <c r="M8" s="172" t="s">
        <v>251</v>
      </c>
      <c r="N8" s="172" t="s">
        <v>252</v>
      </c>
      <c r="O8" s="172" t="s">
        <v>2</v>
      </c>
      <c r="P8" s="462"/>
      <c r="Q8" s="462"/>
      <c r="R8" s="466"/>
    </row>
    <row r="9" spans="2:18" ht="39" customHeight="1">
      <c r="B9" s="173">
        <v>1</v>
      </c>
      <c r="C9" s="174" t="s">
        <v>11</v>
      </c>
      <c r="D9" s="236"/>
      <c r="E9" s="237"/>
      <c r="F9" s="39"/>
      <c r="G9" s="39"/>
      <c r="H9" s="39"/>
      <c r="I9" s="39"/>
      <c r="J9" s="39"/>
      <c r="K9" s="40"/>
      <c r="L9" s="40"/>
      <c r="M9" s="36"/>
      <c r="N9" s="36"/>
      <c r="O9" s="36">
        <f>SUM(E9:N9)</f>
        <v>0</v>
      </c>
      <c r="P9" s="36"/>
      <c r="Q9" s="238"/>
      <c r="R9" s="176">
        <f>P9+O9+Q9</f>
        <v>0</v>
      </c>
    </row>
    <row r="10" spans="2:18" ht="39" customHeight="1">
      <c r="B10" s="173">
        <v>2</v>
      </c>
      <c r="C10" s="177" t="s">
        <v>12</v>
      </c>
      <c r="D10" s="178"/>
      <c r="E10" s="178"/>
      <c r="F10" s="39"/>
      <c r="G10" s="39"/>
      <c r="H10" s="39"/>
      <c r="I10" s="39"/>
      <c r="J10" s="39"/>
      <c r="K10" s="40"/>
      <c r="L10" s="40"/>
      <c r="M10" s="36"/>
      <c r="N10" s="36"/>
      <c r="O10" s="36">
        <f t="shared" ref="O10:O30" si="0">SUM(E10:N10)</f>
        <v>0</v>
      </c>
      <c r="P10" s="36"/>
      <c r="Q10" s="238"/>
      <c r="R10" s="176">
        <f t="shared" ref="R10:R19" si="1">P10+O10+Q10</f>
        <v>0</v>
      </c>
    </row>
    <row r="11" spans="2:18" ht="39" customHeight="1">
      <c r="B11" s="173">
        <v>3</v>
      </c>
      <c r="C11" s="174" t="s">
        <v>13</v>
      </c>
      <c r="D11" s="175"/>
      <c r="E11" s="175"/>
      <c r="F11" s="39"/>
      <c r="G11" s="39"/>
      <c r="H11" s="39"/>
      <c r="I11" s="39"/>
      <c r="J11" s="39"/>
      <c r="K11" s="40"/>
      <c r="L11" s="40"/>
      <c r="M11" s="36"/>
      <c r="N11" s="36"/>
      <c r="O11" s="36">
        <f t="shared" si="0"/>
        <v>0</v>
      </c>
      <c r="P11" s="36"/>
      <c r="Q11" s="238"/>
      <c r="R11" s="176">
        <f t="shared" si="1"/>
        <v>0</v>
      </c>
    </row>
    <row r="12" spans="2:18" ht="39" customHeight="1">
      <c r="B12" s="173">
        <v>4</v>
      </c>
      <c r="C12" s="177" t="s">
        <v>14</v>
      </c>
      <c r="D12" s="178"/>
      <c r="E12" s="178"/>
      <c r="F12" s="39"/>
      <c r="G12" s="39"/>
      <c r="H12" s="39"/>
      <c r="I12" s="39"/>
      <c r="J12" s="39"/>
      <c r="K12" s="40"/>
      <c r="L12" s="40"/>
      <c r="M12" s="36"/>
      <c r="N12" s="36"/>
      <c r="O12" s="36">
        <f t="shared" si="0"/>
        <v>0</v>
      </c>
      <c r="P12" s="36"/>
      <c r="Q12" s="238"/>
      <c r="R12" s="176">
        <f t="shared" si="1"/>
        <v>0</v>
      </c>
    </row>
    <row r="13" spans="2:18" ht="39" customHeight="1">
      <c r="B13" s="173">
        <v>5</v>
      </c>
      <c r="C13" s="177" t="s">
        <v>15</v>
      </c>
      <c r="D13" s="178"/>
      <c r="E13" s="178"/>
      <c r="F13" s="39"/>
      <c r="G13" s="39"/>
      <c r="H13" s="39"/>
      <c r="I13" s="39"/>
      <c r="J13" s="39"/>
      <c r="K13" s="40"/>
      <c r="L13" s="39"/>
      <c r="M13" s="36"/>
      <c r="N13" s="36"/>
      <c r="O13" s="36">
        <f t="shared" si="0"/>
        <v>0</v>
      </c>
      <c r="P13" s="36"/>
      <c r="Q13" s="238"/>
      <c r="R13" s="176">
        <f t="shared" si="1"/>
        <v>0</v>
      </c>
    </row>
    <row r="14" spans="2:18" ht="39" customHeight="1">
      <c r="B14" s="173">
        <v>6</v>
      </c>
      <c r="C14" s="177" t="s">
        <v>17</v>
      </c>
      <c r="D14" s="178"/>
      <c r="E14" s="178"/>
      <c r="F14" s="39"/>
      <c r="G14" s="39"/>
      <c r="H14" s="39"/>
      <c r="I14" s="39"/>
      <c r="J14" s="39"/>
      <c r="K14" s="40"/>
      <c r="L14" s="39"/>
      <c r="M14" s="36"/>
      <c r="N14" s="36"/>
      <c r="O14" s="36">
        <f t="shared" si="0"/>
        <v>0</v>
      </c>
      <c r="P14" s="36"/>
      <c r="Q14" s="238"/>
      <c r="R14" s="176">
        <f t="shared" si="1"/>
        <v>0</v>
      </c>
    </row>
    <row r="15" spans="2:18" ht="39" customHeight="1">
      <c r="B15" s="173">
        <v>7</v>
      </c>
      <c r="C15" s="177" t="s">
        <v>253</v>
      </c>
      <c r="D15" s="178"/>
      <c r="E15" s="178"/>
      <c r="F15" s="39"/>
      <c r="G15" s="39"/>
      <c r="H15" s="39"/>
      <c r="I15" s="39"/>
      <c r="J15" s="39"/>
      <c r="K15" s="40"/>
      <c r="L15" s="39"/>
      <c r="M15" s="36"/>
      <c r="N15" s="36"/>
      <c r="O15" s="36">
        <f t="shared" si="0"/>
        <v>0</v>
      </c>
      <c r="P15" s="36"/>
      <c r="Q15" s="238"/>
      <c r="R15" s="176">
        <f t="shared" si="1"/>
        <v>0</v>
      </c>
    </row>
    <row r="16" spans="2:18" ht="39" customHeight="1">
      <c r="B16" s="173">
        <v>8</v>
      </c>
      <c r="C16" s="177" t="s">
        <v>254</v>
      </c>
      <c r="D16" s="178"/>
      <c r="E16" s="178"/>
      <c r="F16" s="39"/>
      <c r="G16" s="39"/>
      <c r="H16" s="39"/>
      <c r="I16" s="39"/>
      <c r="J16" s="39"/>
      <c r="K16" s="40"/>
      <c r="L16" s="39"/>
      <c r="M16" s="36"/>
      <c r="N16" s="36"/>
      <c r="O16" s="36">
        <f t="shared" si="0"/>
        <v>0</v>
      </c>
      <c r="P16" s="36"/>
      <c r="Q16" s="238"/>
      <c r="R16" s="176">
        <f t="shared" si="1"/>
        <v>0</v>
      </c>
    </row>
    <row r="17" spans="2:22" ht="39" customHeight="1">
      <c r="B17" s="173">
        <v>9</v>
      </c>
      <c r="C17" s="179" t="s">
        <v>255</v>
      </c>
      <c r="D17" s="178"/>
      <c r="E17" s="178"/>
      <c r="F17" s="39"/>
      <c r="G17" s="39"/>
      <c r="H17" s="39"/>
      <c r="I17" s="39"/>
      <c r="J17" s="39"/>
      <c r="K17" s="40"/>
      <c r="L17" s="39"/>
      <c r="M17" s="36"/>
      <c r="N17" s="36"/>
      <c r="O17" s="36">
        <f t="shared" si="0"/>
        <v>0</v>
      </c>
      <c r="P17" s="36"/>
      <c r="Q17" s="238"/>
      <c r="R17" s="176">
        <f t="shared" si="1"/>
        <v>0</v>
      </c>
    </row>
    <row r="18" spans="2:22" ht="39" customHeight="1">
      <c r="B18" s="173">
        <v>10</v>
      </c>
      <c r="C18" s="179" t="s">
        <v>256</v>
      </c>
      <c r="D18" s="178"/>
      <c r="E18" s="178"/>
      <c r="F18" s="39"/>
      <c r="G18" s="39"/>
      <c r="H18" s="39"/>
      <c r="I18" s="39"/>
      <c r="J18" s="39"/>
      <c r="K18" s="40"/>
      <c r="L18" s="39"/>
      <c r="M18" s="36"/>
      <c r="N18" s="36"/>
      <c r="O18" s="36">
        <f t="shared" si="0"/>
        <v>0</v>
      </c>
      <c r="P18" s="36"/>
      <c r="Q18" s="238"/>
      <c r="R18" s="176">
        <f t="shared" si="1"/>
        <v>0</v>
      </c>
    </row>
    <row r="19" spans="2:22" ht="39" customHeight="1">
      <c r="B19" s="173">
        <v>11</v>
      </c>
      <c r="C19" s="179" t="s">
        <v>257</v>
      </c>
      <c r="D19" s="178"/>
      <c r="E19" s="178"/>
      <c r="F19" s="39"/>
      <c r="G19" s="39"/>
      <c r="H19" s="39"/>
      <c r="I19" s="39"/>
      <c r="J19" s="39"/>
      <c r="K19" s="40"/>
      <c r="L19" s="39"/>
      <c r="M19" s="36"/>
      <c r="N19" s="36"/>
      <c r="O19" s="36">
        <f t="shared" si="0"/>
        <v>0</v>
      </c>
      <c r="P19" s="36"/>
      <c r="Q19" s="238"/>
      <c r="R19" s="176">
        <f t="shared" si="1"/>
        <v>0</v>
      </c>
    </row>
    <row r="20" spans="2:22" ht="39" customHeight="1">
      <c r="B20" s="454" t="s">
        <v>93</v>
      </c>
      <c r="C20" s="455"/>
      <c r="D20" s="455"/>
      <c r="E20" s="180">
        <f>SUM(E9:E19)</f>
        <v>0</v>
      </c>
      <c r="F20" s="180">
        <f t="shared" ref="F20:R20" si="2">SUM(F9:F19)</f>
        <v>0</v>
      </c>
      <c r="G20" s="180">
        <f t="shared" si="2"/>
        <v>0</v>
      </c>
      <c r="H20" s="180">
        <f t="shared" si="2"/>
        <v>0</v>
      </c>
      <c r="I20" s="180">
        <f t="shared" si="2"/>
        <v>0</v>
      </c>
      <c r="J20" s="180">
        <f t="shared" si="2"/>
        <v>0</v>
      </c>
      <c r="K20" s="180">
        <f t="shared" si="2"/>
        <v>0</v>
      </c>
      <c r="L20" s="180">
        <f t="shared" si="2"/>
        <v>0</v>
      </c>
      <c r="M20" s="180">
        <f t="shared" si="2"/>
        <v>0</v>
      </c>
      <c r="N20" s="180">
        <f t="shared" si="2"/>
        <v>0</v>
      </c>
      <c r="O20" s="180">
        <f t="shared" si="2"/>
        <v>0</v>
      </c>
      <c r="P20" s="180">
        <f t="shared" si="2"/>
        <v>0</v>
      </c>
      <c r="Q20" s="180"/>
      <c r="R20" s="180">
        <f t="shared" si="2"/>
        <v>0</v>
      </c>
      <c r="T20" s="27"/>
    </row>
    <row r="21" spans="2:22" ht="39" customHeight="1">
      <c r="B21" s="173">
        <v>12</v>
      </c>
      <c r="C21" s="179" t="s">
        <v>260</v>
      </c>
      <c r="D21" s="41"/>
      <c r="E21" s="41"/>
      <c r="F21" s="41"/>
      <c r="G21" s="41"/>
      <c r="H21" s="41"/>
      <c r="I21" s="41"/>
      <c r="J21" s="41"/>
      <c r="K21" s="41"/>
      <c r="L21" s="41"/>
      <c r="M21" s="32"/>
      <c r="N21" s="32"/>
      <c r="O21" s="36">
        <f>SUM(E21:N21)</f>
        <v>0</v>
      </c>
      <c r="P21" s="32"/>
      <c r="Q21" s="239"/>
      <c r="R21" s="181">
        <f>P21+O21+Q21</f>
        <v>0</v>
      </c>
      <c r="S21" s="4"/>
      <c r="T21" s="45"/>
    </row>
    <row r="22" spans="2:22" ht="39" customHeight="1">
      <c r="B22" s="173">
        <v>13</v>
      </c>
      <c r="C22" s="179" t="s">
        <v>77</v>
      </c>
      <c r="D22" s="41"/>
      <c r="E22" s="41"/>
      <c r="F22" s="41"/>
      <c r="G22" s="41"/>
      <c r="H22" s="41"/>
      <c r="I22" s="41"/>
      <c r="J22" s="41"/>
      <c r="K22" s="42"/>
      <c r="L22" s="42"/>
      <c r="M22" s="32"/>
      <c r="N22" s="32"/>
      <c r="O22" s="36">
        <f t="shared" si="0"/>
        <v>0</v>
      </c>
      <c r="P22" s="32"/>
      <c r="Q22" s="239"/>
      <c r="R22" s="181">
        <f t="shared" ref="R22:R30" si="3">P22+O22+Q22</f>
        <v>0</v>
      </c>
      <c r="T22" s="45"/>
    </row>
    <row r="23" spans="2:22" ht="39" customHeight="1">
      <c r="B23" s="173">
        <v>14</v>
      </c>
      <c r="C23" s="179" t="s">
        <v>259</v>
      </c>
      <c r="D23" s="41"/>
      <c r="E23" s="41"/>
      <c r="F23" s="41"/>
      <c r="G23" s="41"/>
      <c r="H23" s="41"/>
      <c r="I23" s="41"/>
      <c r="J23" s="41"/>
      <c r="K23" s="42"/>
      <c r="L23" s="42"/>
      <c r="M23" s="32"/>
      <c r="N23" s="32"/>
      <c r="O23" s="36">
        <f t="shared" si="0"/>
        <v>0</v>
      </c>
      <c r="P23" s="32"/>
      <c r="Q23" s="239"/>
      <c r="R23" s="181">
        <f t="shared" si="3"/>
        <v>0</v>
      </c>
      <c r="T23" s="45"/>
    </row>
    <row r="24" spans="2:22" ht="39" customHeight="1">
      <c r="B24" s="173">
        <v>15</v>
      </c>
      <c r="C24" s="179" t="s">
        <v>261</v>
      </c>
      <c r="D24" s="41"/>
      <c r="E24" s="41"/>
      <c r="F24" s="41"/>
      <c r="G24" s="41"/>
      <c r="H24" s="41"/>
      <c r="I24" s="41"/>
      <c r="J24" s="41"/>
      <c r="K24" s="182"/>
      <c r="L24" s="42"/>
      <c r="M24" s="32"/>
      <c r="N24" s="32"/>
      <c r="O24" s="36">
        <f t="shared" si="0"/>
        <v>0</v>
      </c>
      <c r="P24" s="32"/>
      <c r="Q24" s="239"/>
      <c r="R24" s="181">
        <f t="shared" si="3"/>
        <v>0</v>
      </c>
    </row>
    <row r="25" spans="2:22" ht="39" customHeight="1">
      <c r="B25" s="173">
        <v>16</v>
      </c>
      <c r="C25" s="179" t="s">
        <v>262</v>
      </c>
      <c r="D25" s="41"/>
      <c r="E25" s="41"/>
      <c r="F25" s="41"/>
      <c r="G25" s="41"/>
      <c r="H25" s="41"/>
      <c r="I25" s="41"/>
      <c r="J25" s="41"/>
      <c r="K25" s="182"/>
      <c r="L25" s="42"/>
      <c r="M25" s="32"/>
      <c r="N25" s="32"/>
      <c r="O25" s="36">
        <f t="shared" si="0"/>
        <v>0</v>
      </c>
      <c r="P25" s="32"/>
      <c r="Q25" s="239"/>
      <c r="R25" s="181">
        <f t="shared" si="3"/>
        <v>0</v>
      </c>
    </row>
    <row r="26" spans="2:22" ht="39" customHeight="1">
      <c r="B26" s="173">
        <v>17</v>
      </c>
      <c r="C26" s="179" t="s">
        <v>263</v>
      </c>
      <c r="D26" s="41"/>
      <c r="E26" s="41"/>
      <c r="F26" s="41"/>
      <c r="G26" s="41"/>
      <c r="H26" s="41"/>
      <c r="I26" s="41"/>
      <c r="J26" s="41"/>
      <c r="K26" s="182"/>
      <c r="L26" s="42"/>
      <c r="M26" s="32"/>
      <c r="N26" s="32"/>
      <c r="O26" s="36">
        <f t="shared" si="0"/>
        <v>0</v>
      </c>
      <c r="P26" s="32"/>
      <c r="Q26" s="239"/>
      <c r="R26" s="181">
        <f t="shared" si="3"/>
        <v>0</v>
      </c>
    </row>
    <row r="27" spans="2:22" ht="39" customHeight="1">
      <c r="B27" s="173">
        <v>18</v>
      </c>
      <c r="C27" s="179" t="s">
        <v>264</v>
      </c>
      <c r="D27" s="41"/>
      <c r="E27" s="41"/>
      <c r="F27" s="41"/>
      <c r="G27" s="41"/>
      <c r="H27" s="41"/>
      <c r="I27" s="41"/>
      <c r="J27" s="41"/>
      <c r="K27" s="42"/>
      <c r="L27" s="42"/>
      <c r="M27" s="32"/>
      <c r="N27" s="32"/>
      <c r="O27" s="36">
        <f t="shared" si="0"/>
        <v>0</v>
      </c>
      <c r="P27" s="32"/>
      <c r="Q27" s="239"/>
      <c r="R27" s="181">
        <f t="shared" si="3"/>
        <v>0</v>
      </c>
      <c r="V27" s="4"/>
    </row>
    <row r="28" spans="2:22" ht="39" customHeight="1">
      <c r="B28" s="173">
        <v>19</v>
      </c>
      <c r="C28" s="179" t="s">
        <v>91</v>
      </c>
      <c r="D28" s="41"/>
      <c r="E28" s="41"/>
      <c r="F28" s="41"/>
      <c r="G28" s="41"/>
      <c r="H28" s="41"/>
      <c r="I28" s="41"/>
      <c r="J28" s="41"/>
      <c r="K28" s="42"/>
      <c r="L28" s="42"/>
      <c r="M28" s="32"/>
      <c r="N28" s="32"/>
      <c r="O28" s="36">
        <f t="shared" si="0"/>
        <v>0</v>
      </c>
      <c r="P28" s="32"/>
      <c r="Q28" s="239"/>
      <c r="R28" s="181">
        <f t="shared" si="3"/>
        <v>0</v>
      </c>
    </row>
    <row r="29" spans="2:22" ht="39" customHeight="1">
      <c r="B29" s="173">
        <v>20</v>
      </c>
      <c r="C29" s="179" t="s">
        <v>265</v>
      </c>
      <c r="D29" s="41"/>
      <c r="E29" s="41"/>
      <c r="F29" s="41"/>
      <c r="G29" s="41"/>
      <c r="H29" s="41"/>
      <c r="I29" s="41"/>
      <c r="J29" s="41"/>
      <c r="K29" s="42"/>
      <c r="L29" s="42"/>
      <c r="M29" s="32"/>
      <c r="N29" s="32"/>
      <c r="O29" s="36">
        <f t="shared" si="0"/>
        <v>0</v>
      </c>
      <c r="P29" s="32"/>
      <c r="Q29" s="239"/>
      <c r="R29" s="181">
        <f t="shared" si="3"/>
        <v>0</v>
      </c>
    </row>
    <row r="30" spans="2:22" ht="39" customHeight="1">
      <c r="B30" s="173">
        <v>21</v>
      </c>
      <c r="C30" s="179" t="s">
        <v>266</v>
      </c>
      <c r="D30" s="41"/>
      <c r="E30" s="41"/>
      <c r="F30" s="41"/>
      <c r="G30" s="41"/>
      <c r="H30" s="41"/>
      <c r="I30" s="41"/>
      <c r="J30" s="41"/>
      <c r="K30" s="42"/>
      <c r="L30" s="42"/>
      <c r="M30" s="225"/>
      <c r="N30" s="225"/>
      <c r="O30" s="36">
        <f t="shared" si="0"/>
        <v>0</v>
      </c>
      <c r="P30" s="225"/>
      <c r="Q30" s="239"/>
      <c r="R30" s="181">
        <f t="shared" si="3"/>
        <v>0</v>
      </c>
    </row>
    <row r="31" spans="2:22" ht="39" customHeight="1">
      <c r="B31" s="445" t="s">
        <v>2</v>
      </c>
      <c r="C31" s="446"/>
      <c r="D31" s="180"/>
      <c r="E31" s="180">
        <f>SUM(E21:E30)</f>
        <v>0</v>
      </c>
      <c r="F31" s="180">
        <f>SUM(F21:F30)</f>
        <v>0</v>
      </c>
      <c r="G31" s="180">
        <f>SUM(G21:G30)</f>
        <v>0</v>
      </c>
      <c r="H31" s="180">
        <f>SUM(H21:H30)</f>
        <v>0</v>
      </c>
      <c r="I31" s="180">
        <f>SUM(I21:I30)</f>
        <v>0</v>
      </c>
      <c r="J31" s="180">
        <f>SUM(J21:J30)</f>
        <v>0</v>
      </c>
      <c r="K31" s="180">
        <f>SUM(K21:K30)</f>
        <v>0</v>
      </c>
      <c r="L31" s="180">
        <f>SUM(L21:L30)</f>
        <v>0</v>
      </c>
      <c r="M31" s="180">
        <f>SUM(M21:M30)</f>
        <v>0</v>
      </c>
      <c r="N31" s="180">
        <f>SUM(N21:N30)</f>
        <v>0</v>
      </c>
      <c r="O31" s="180">
        <f>SUM(O21:O30)</f>
        <v>0</v>
      </c>
      <c r="P31" s="180">
        <f>SUM(P21:P30)</f>
        <v>0</v>
      </c>
      <c r="Q31" s="180">
        <f>SUM(Q21:Q30)</f>
        <v>0</v>
      </c>
      <c r="R31" s="180">
        <f>SUM(R21:R30)</f>
        <v>0</v>
      </c>
    </row>
    <row r="32" spans="2:22" ht="39" customHeight="1" thickBot="1">
      <c r="B32" s="447" t="s">
        <v>188</v>
      </c>
      <c r="C32" s="448"/>
      <c r="D32" s="183"/>
      <c r="E32" s="184">
        <f>E31+E20</f>
        <v>0</v>
      </c>
      <c r="F32" s="184">
        <f>F31+F20</f>
        <v>0</v>
      </c>
      <c r="G32" s="184">
        <f>G31+G20</f>
        <v>0</v>
      </c>
      <c r="H32" s="184">
        <f>H31+H20</f>
        <v>0</v>
      </c>
      <c r="I32" s="184">
        <f>I31+I20</f>
        <v>0</v>
      </c>
      <c r="J32" s="184">
        <f>J31+J20</f>
        <v>0</v>
      </c>
      <c r="K32" s="184">
        <f>K31+K20</f>
        <v>0</v>
      </c>
      <c r="L32" s="184">
        <f>L31+L20</f>
        <v>0</v>
      </c>
      <c r="M32" s="184">
        <f>M31+M20</f>
        <v>0</v>
      </c>
      <c r="N32" s="184">
        <f>N31+N20</f>
        <v>0</v>
      </c>
      <c r="O32" s="184">
        <f>O31+O20</f>
        <v>0</v>
      </c>
      <c r="P32" s="184">
        <f>P31+P20</f>
        <v>0</v>
      </c>
      <c r="Q32" s="184">
        <f>Q31+Q20</f>
        <v>0</v>
      </c>
      <c r="R32" s="184">
        <f>R31+R20</f>
        <v>0</v>
      </c>
    </row>
    <row r="33" spans="2:18" ht="33" customHeight="1" thickTop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8" ht="81">
      <c r="B34" s="132"/>
      <c r="C34" s="208" t="s">
        <v>239</v>
      </c>
      <c r="D34" s="208" t="s">
        <v>240</v>
      </c>
      <c r="E34" s="208" t="s">
        <v>135</v>
      </c>
      <c r="F34" s="208" t="s">
        <v>134</v>
      </c>
      <c r="G34" s="208"/>
      <c r="H34" s="208"/>
      <c r="I34" s="208"/>
      <c r="J34" s="208" t="s">
        <v>138</v>
      </c>
      <c r="K34" s="208" t="s">
        <v>241</v>
      </c>
      <c r="L34" s="132"/>
      <c r="M34" s="132"/>
      <c r="N34" s="132"/>
      <c r="O34" s="132"/>
      <c r="P34" s="132"/>
      <c r="Q34" s="132"/>
      <c r="R34" s="132"/>
    </row>
    <row r="35" spans="2:18" ht="54">
      <c r="B35" s="132"/>
      <c r="C35" s="208" t="s">
        <v>119</v>
      </c>
      <c r="D35" s="208" t="s">
        <v>119</v>
      </c>
      <c r="E35" s="208" t="s">
        <v>119</v>
      </c>
      <c r="F35" s="208" t="s">
        <v>119</v>
      </c>
      <c r="G35" s="208"/>
      <c r="H35" s="208"/>
      <c r="I35" s="208"/>
      <c r="J35" s="208" t="s">
        <v>119</v>
      </c>
      <c r="K35" s="208" t="s">
        <v>119</v>
      </c>
      <c r="L35" s="132"/>
      <c r="M35" s="132"/>
      <c r="N35" s="132"/>
      <c r="O35" s="132"/>
      <c r="P35" s="132"/>
      <c r="Q35" s="132"/>
      <c r="R35" s="132"/>
    </row>
    <row r="36" spans="2:18" ht="36"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</row>
    <row r="37" spans="2:18" ht="22.5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209"/>
      <c r="N37" s="209"/>
      <c r="O37" s="209"/>
      <c r="P37" s="209"/>
      <c r="Q37" s="209"/>
      <c r="R37" s="209"/>
    </row>
    <row r="38" spans="2:18" ht="18">
      <c r="B38" s="47"/>
      <c r="C38" s="47"/>
      <c r="D38" s="47"/>
      <c r="E38" s="47"/>
      <c r="F38" s="47"/>
      <c r="G38" s="165"/>
      <c r="H38" s="165"/>
      <c r="I38" s="165"/>
      <c r="J38" s="47"/>
      <c r="K38" s="47"/>
      <c r="L38" s="47"/>
      <c r="M38" s="47"/>
      <c r="N38" s="47"/>
      <c r="O38" s="47"/>
      <c r="P38" s="47"/>
      <c r="Q38" s="165"/>
      <c r="R38" s="47"/>
    </row>
    <row r="39" spans="2:18" ht="18">
      <c r="B39" s="47"/>
      <c r="C39" s="47"/>
      <c r="D39" s="47"/>
      <c r="E39" s="47"/>
      <c r="F39" s="47"/>
      <c r="G39" s="165"/>
      <c r="H39" s="165"/>
      <c r="I39" s="165"/>
      <c r="J39" s="47"/>
      <c r="K39" s="47"/>
      <c r="L39" s="47"/>
      <c r="M39" s="47"/>
      <c r="N39" s="47"/>
      <c r="O39" s="47"/>
      <c r="P39" s="47"/>
      <c r="Q39" s="165"/>
      <c r="R39" s="47"/>
    </row>
  </sheetData>
  <mergeCells count="17">
    <mergeCell ref="B2:C2"/>
    <mergeCell ref="D2:R2"/>
    <mergeCell ref="B3:C3"/>
    <mergeCell ref="P7:P8"/>
    <mergeCell ref="Q7:Q8"/>
    <mergeCell ref="F6:R6"/>
    <mergeCell ref="R7:R8"/>
    <mergeCell ref="E7:O7"/>
    <mergeCell ref="B5:R5"/>
    <mergeCell ref="D4:R4"/>
    <mergeCell ref="B4:C4"/>
    <mergeCell ref="B31:C31"/>
    <mergeCell ref="B32:C32"/>
    <mergeCell ref="B7:B8"/>
    <mergeCell ref="D7:D8"/>
    <mergeCell ref="C7:C8"/>
    <mergeCell ref="B20:D20"/>
  </mergeCells>
  <phoneticPr fontId="24" type="noConversion"/>
  <printOptions horizontalCentered="1"/>
  <pageMargins left="0" right="0" top="0.5" bottom="0" header="0" footer="0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7"/>
  <sheetViews>
    <sheetView rightToLeft="1" topLeftCell="A28" zoomScale="54" zoomScaleNormal="54" workbookViewId="0">
      <selection activeCell="A35" sqref="A35:XFD35"/>
    </sheetView>
  </sheetViews>
  <sheetFormatPr defaultRowHeight="23.25"/>
  <cols>
    <col min="2" max="2" width="5" bestFit="1" customWidth="1"/>
    <col min="3" max="3" width="51.75" customWidth="1"/>
    <col min="4" max="4" width="9.875" bestFit="1" customWidth="1"/>
    <col min="5" max="5" width="17.125" bestFit="1" customWidth="1"/>
    <col min="6" max="7" width="10.875" bestFit="1" customWidth="1"/>
    <col min="8" max="8" width="13.125" bestFit="1" customWidth="1"/>
    <col min="9" max="9" width="13.375" bestFit="1" customWidth="1"/>
    <col min="10" max="10" width="20.5" bestFit="1" customWidth="1"/>
    <col min="11" max="11" width="22.375" customWidth="1"/>
    <col min="12" max="12" width="14.875" bestFit="1" customWidth="1"/>
    <col min="13" max="13" width="14" bestFit="1" customWidth="1"/>
    <col min="14" max="14" width="12.125" customWidth="1"/>
    <col min="15" max="15" width="5.875" customWidth="1"/>
    <col min="16" max="16" width="18.375" bestFit="1" customWidth="1"/>
    <col min="17" max="17" width="24.25" bestFit="1" customWidth="1"/>
    <col min="18" max="18" width="17.75" bestFit="1" customWidth="1"/>
    <col min="19" max="19" width="10.375" bestFit="1" customWidth="1"/>
    <col min="20" max="21" width="9.5" bestFit="1" customWidth="1"/>
    <col min="22" max="22" width="32.125" style="26" customWidth="1"/>
    <col min="23" max="23" width="32.125" style="23" customWidth="1"/>
  </cols>
  <sheetData>
    <row r="1" spans="2:22" ht="39" customHeight="1" thickBot="1"/>
    <row r="2" spans="2:22" ht="90.75" customHeight="1">
      <c r="B2" s="472" t="s">
        <v>171</v>
      </c>
      <c r="C2" s="473"/>
      <c r="D2" s="129"/>
      <c r="E2" s="129"/>
      <c r="F2" s="129"/>
      <c r="G2" s="129"/>
      <c r="H2" s="129"/>
      <c r="I2" s="129"/>
      <c r="J2" s="129"/>
      <c r="K2" s="470" t="s">
        <v>165</v>
      </c>
      <c r="L2" s="470"/>
      <c r="M2" s="470"/>
      <c r="N2" s="470"/>
      <c r="O2" s="470"/>
      <c r="P2" s="470"/>
      <c r="Q2" s="470"/>
      <c r="R2" s="470"/>
      <c r="S2" s="471"/>
    </row>
    <row r="3" spans="2:22" ht="60" customHeight="1">
      <c r="B3" s="474" t="s">
        <v>170</v>
      </c>
      <c r="C3" s="474"/>
      <c r="D3" s="247"/>
      <c r="E3" s="247"/>
      <c r="F3" s="247"/>
      <c r="G3" s="247"/>
      <c r="H3" s="247"/>
      <c r="I3" s="247"/>
      <c r="J3" s="247"/>
      <c r="K3" s="248"/>
      <c r="L3" s="248"/>
      <c r="M3" s="248"/>
      <c r="N3" s="248"/>
      <c r="O3" s="248"/>
      <c r="P3" s="248"/>
      <c r="Q3" s="248"/>
      <c r="R3" s="248"/>
      <c r="S3" s="248"/>
    </row>
    <row r="4" spans="2:22" ht="54.75" customHeight="1">
      <c r="B4" s="475" t="s">
        <v>164</v>
      </c>
      <c r="C4" s="475"/>
      <c r="D4" s="249"/>
      <c r="E4" s="249"/>
      <c r="F4" s="249"/>
      <c r="G4" s="249"/>
      <c r="H4" s="249"/>
      <c r="I4" s="249"/>
      <c r="J4" s="249"/>
      <c r="K4" s="475" t="s">
        <v>204</v>
      </c>
      <c r="L4" s="475"/>
      <c r="M4" s="475"/>
      <c r="N4" s="475"/>
      <c r="O4" s="475"/>
      <c r="P4" s="475"/>
      <c r="Q4" s="475"/>
      <c r="R4" s="475"/>
      <c r="S4" s="475"/>
    </row>
    <row r="5" spans="2:22" ht="59.25" customHeight="1">
      <c r="B5" s="476" t="s">
        <v>202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</row>
    <row r="6" spans="2:22" ht="40.5" customHeight="1">
      <c r="B6" s="484" t="s">
        <v>205</v>
      </c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2"/>
    </row>
    <row r="7" spans="2:22" ht="40.5" customHeight="1">
      <c r="B7" s="483" t="s">
        <v>198</v>
      </c>
      <c r="C7" s="483" t="s">
        <v>201</v>
      </c>
      <c r="D7" s="483" t="s">
        <v>31</v>
      </c>
      <c r="E7" s="485" t="s">
        <v>213</v>
      </c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2"/>
    </row>
    <row r="8" spans="2:22" ht="66.75" customHeight="1">
      <c r="B8" s="483"/>
      <c r="C8" s="483"/>
      <c r="D8" s="483"/>
      <c r="E8" s="481" t="s">
        <v>200</v>
      </c>
      <c r="F8" s="481"/>
      <c r="G8" s="481"/>
      <c r="H8" s="481"/>
      <c r="I8" s="481"/>
      <c r="J8" s="481"/>
      <c r="K8" s="481"/>
      <c r="L8" s="481"/>
      <c r="M8" s="481"/>
      <c r="N8" s="481"/>
      <c r="O8" s="481"/>
      <c r="P8" s="477" t="s">
        <v>199</v>
      </c>
      <c r="Q8" s="481" t="s">
        <v>159</v>
      </c>
      <c r="R8" s="481" t="s">
        <v>148</v>
      </c>
      <c r="S8" s="481" t="s">
        <v>38</v>
      </c>
    </row>
    <row r="9" spans="2:22" ht="66.75" customHeight="1">
      <c r="B9" s="483"/>
      <c r="C9" s="483"/>
      <c r="D9" s="483"/>
      <c r="E9" s="242" t="s">
        <v>242</v>
      </c>
      <c r="F9" s="243" t="s">
        <v>243</v>
      </c>
      <c r="G9" s="244" t="s">
        <v>244</v>
      </c>
      <c r="H9" s="243" t="s">
        <v>245</v>
      </c>
      <c r="I9" s="243" t="s">
        <v>246</v>
      </c>
      <c r="J9" s="243" t="s">
        <v>247</v>
      </c>
      <c r="K9" s="243" t="s">
        <v>249</v>
      </c>
      <c r="L9" s="243" t="s">
        <v>250</v>
      </c>
      <c r="M9" s="243" t="s">
        <v>251</v>
      </c>
      <c r="N9" s="243" t="s">
        <v>252</v>
      </c>
      <c r="O9" s="213" t="s">
        <v>2</v>
      </c>
      <c r="P9" s="478"/>
      <c r="Q9" s="481"/>
      <c r="R9" s="481"/>
      <c r="S9" s="481"/>
    </row>
    <row r="10" spans="2:22" ht="66.75" customHeight="1">
      <c r="B10" s="680">
        <v>1</v>
      </c>
      <c r="C10" s="680" t="s">
        <v>376</v>
      </c>
      <c r="D10" s="680"/>
      <c r="E10" s="681"/>
      <c r="F10" s="682"/>
      <c r="G10" s="683"/>
      <c r="H10" s="682"/>
      <c r="I10" s="682"/>
      <c r="J10" s="682"/>
      <c r="K10" s="682"/>
      <c r="L10" s="682"/>
      <c r="M10" s="682"/>
      <c r="N10" s="682"/>
      <c r="O10" s="28">
        <f t="shared" ref="O10:O34" si="0">SUM(E10:N10)</f>
        <v>0</v>
      </c>
      <c r="P10" s="684"/>
      <c r="Q10" s="685"/>
      <c r="R10" s="685"/>
      <c r="S10" s="28">
        <f t="shared" ref="S10:S11" si="1">O10+P10+Q10+R10</f>
        <v>0</v>
      </c>
    </row>
    <row r="11" spans="2:22" ht="33" customHeight="1">
      <c r="B11" s="250">
        <v>2</v>
      </c>
      <c r="C11" s="219" t="s">
        <v>377</v>
      </c>
      <c r="D11" s="245"/>
      <c r="E11" s="245"/>
      <c r="F11" s="245"/>
      <c r="G11" s="245"/>
      <c r="H11" s="245"/>
      <c r="I11" s="245"/>
      <c r="J11" s="245"/>
      <c r="K11" s="28"/>
      <c r="L11" s="28"/>
      <c r="M11" s="28"/>
      <c r="N11" s="28"/>
      <c r="O11" s="28">
        <f t="shared" si="0"/>
        <v>0</v>
      </c>
      <c r="P11" s="28"/>
      <c r="Q11" s="28"/>
      <c r="R11" s="28"/>
      <c r="S11" s="28">
        <f t="shared" si="1"/>
        <v>0</v>
      </c>
    </row>
    <row r="12" spans="2:22" ht="33" customHeight="1">
      <c r="B12" s="680">
        <v>3</v>
      </c>
      <c r="C12" s="219" t="s">
        <v>378</v>
      </c>
      <c r="D12" s="245"/>
      <c r="E12" s="245"/>
      <c r="F12" s="245"/>
      <c r="G12" s="245"/>
      <c r="H12" s="245"/>
      <c r="I12" s="245"/>
      <c r="J12" s="245"/>
      <c r="K12" s="28"/>
      <c r="L12" s="28"/>
      <c r="M12" s="28"/>
      <c r="N12" s="28"/>
      <c r="O12" s="28">
        <f t="shared" si="0"/>
        <v>0</v>
      </c>
      <c r="P12" s="28"/>
      <c r="Q12" s="28"/>
      <c r="R12" s="28"/>
      <c r="S12" s="28">
        <f>O12+P12+Q12+R12</f>
        <v>0</v>
      </c>
    </row>
    <row r="13" spans="2:22" ht="46.5" customHeight="1">
      <c r="B13" s="250">
        <v>4</v>
      </c>
      <c r="C13" s="219" t="s">
        <v>82</v>
      </c>
      <c r="D13" s="245"/>
      <c r="E13" s="245"/>
      <c r="F13" s="245"/>
      <c r="G13" s="245"/>
      <c r="H13" s="245"/>
      <c r="I13" s="245"/>
      <c r="J13" s="245"/>
      <c r="K13" s="28"/>
      <c r="L13" s="28"/>
      <c r="M13" s="28"/>
      <c r="N13" s="28"/>
      <c r="O13" s="28">
        <f t="shared" si="0"/>
        <v>0</v>
      </c>
      <c r="P13" s="28"/>
      <c r="Q13" s="28"/>
      <c r="R13" s="28"/>
      <c r="S13" s="28">
        <f t="shared" ref="S13:S34" si="2">O13+P13+Q13+R13</f>
        <v>0</v>
      </c>
    </row>
    <row r="14" spans="2:22" ht="66.75" customHeight="1">
      <c r="B14" s="680">
        <v>5</v>
      </c>
      <c r="C14" s="219" t="s">
        <v>149</v>
      </c>
      <c r="D14" s="245"/>
      <c r="E14" s="245"/>
      <c r="F14" s="245"/>
      <c r="G14" s="245"/>
      <c r="H14" s="245"/>
      <c r="I14" s="245"/>
      <c r="J14" s="245"/>
      <c r="K14" s="28"/>
      <c r="L14" s="28"/>
      <c r="M14" s="28"/>
      <c r="N14" s="28"/>
      <c r="O14" s="28">
        <f t="shared" si="0"/>
        <v>0</v>
      </c>
      <c r="P14" s="28"/>
      <c r="Q14" s="28"/>
      <c r="R14" s="28"/>
      <c r="S14" s="28">
        <f t="shared" si="2"/>
        <v>0</v>
      </c>
      <c r="V14" s="43"/>
    </row>
    <row r="15" spans="2:22" ht="66.75" customHeight="1">
      <c r="B15" s="250">
        <v>6</v>
      </c>
      <c r="C15" s="219" t="s">
        <v>22</v>
      </c>
      <c r="D15" s="245"/>
      <c r="E15" s="245"/>
      <c r="F15" s="245"/>
      <c r="G15" s="245"/>
      <c r="H15" s="245"/>
      <c r="I15" s="245"/>
      <c r="J15" s="245"/>
      <c r="K15" s="28"/>
      <c r="L15" s="28"/>
      <c r="M15" s="28"/>
      <c r="N15" s="28"/>
      <c r="O15" s="28">
        <f t="shared" si="0"/>
        <v>0</v>
      </c>
      <c r="P15" s="28"/>
      <c r="Q15" s="28"/>
      <c r="R15" s="28"/>
      <c r="S15" s="28">
        <f t="shared" si="2"/>
        <v>0</v>
      </c>
    </row>
    <row r="16" spans="2:22" ht="66.75" customHeight="1">
      <c r="B16" s="680">
        <v>7</v>
      </c>
      <c r="C16" s="219" t="s">
        <v>150</v>
      </c>
      <c r="D16" s="245"/>
      <c r="E16" s="245"/>
      <c r="F16" s="245"/>
      <c r="G16" s="245"/>
      <c r="H16" s="245"/>
      <c r="I16" s="245"/>
      <c r="J16" s="245"/>
      <c r="K16" s="28"/>
      <c r="L16" s="28"/>
      <c r="M16" s="28"/>
      <c r="N16" s="28"/>
      <c r="O16" s="28">
        <f t="shared" si="0"/>
        <v>0</v>
      </c>
      <c r="P16" s="28"/>
      <c r="Q16" s="28"/>
      <c r="R16" s="28"/>
      <c r="S16" s="28">
        <f t="shared" si="2"/>
        <v>0</v>
      </c>
      <c r="V16" s="43"/>
    </row>
    <row r="17" spans="2:24" ht="66.75" customHeight="1">
      <c r="B17" s="250">
        <v>8</v>
      </c>
      <c r="C17" s="219" t="s">
        <v>23</v>
      </c>
      <c r="D17" s="245"/>
      <c r="E17" s="245"/>
      <c r="F17" s="245"/>
      <c r="G17" s="245"/>
      <c r="H17" s="245"/>
      <c r="I17" s="245"/>
      <c r="J17" s="245"/>
      <c r="K17" s="28"/>
      <c r="L17" s="28"/>
      <c r="M17" s="28"/>
      <c r="N17" s="28"/>
      <c r="O17" s="28">
        <f t="shared" si="0"/>
        <v>0</v>
      </c>
      <c r="P17" s="28"/>
      <c r="Q17" s="28"/>
      <c r="R17" s="28"/>
      <c r="S17" s="28">
        <f t="shared" si="2"/>
        <v>0</v>
      </c>
      <c r="T17" s="44"/>
      <c r="U17" s="44"/>
      <c r="X17" s="4"/>
    </row>
    <row r="18" spans="2:24" ht="66.75" customHeight="1">
      <c r="B18" s="680">
        <v>9</v>
      </c>
      <c r="C18" s="219" t="s">
        <v>269</v>
      </c>
      <c r="D18" s="245"/>
      <c r="E18" s="245"/>
      <c r="F18" s="245"/>
      <c r="G18" s="245"/>
      <c r="H18" s="245"/>
      <c r="I18" s="245"/>
      <c r="J18" s="245"/>
      <c r="K18" s="28"/>
      <c r="L18" s="28"/>
      <c r="M18" s="28"/>
      <c r="N18" s="28"/>
      <c r="O18" s="28">
        <f t="shared" si="0"/>
        <v>0</v>
      </c>
      <c r="P18" s="28"/>
      <c r="Q18" s="28"/>
      <c r="R18" s="28"/>
      <c r="S18" s="28">
        <f t="shared" si="2"/>
        <v>0</v>
      </c>
      <c r="T18" s="44"/>
      <c r="U18" s="44"/>
      <c r="X18" s="4"/>
    </row>
    <row r="19" spans="2:24" ht="66.75" customHeight="1">
      <c r="B19" s="250">
        <v>10</v>
      </c>
      <c r="C19" s="219" t="s">
        <v>151</v>
      </c>
      <c r="D19" s="245"/>
      <c r="E19" s="245"/>
      <c r="F19" s="245"/>
      <c r="G19" s="245"/>
      <c r="H19" s="245"/>
      <c r="I19" s="245"/>
      <c r="J19" s="245"/>
      <c r="K19" s="28"/>
      <c r="L19" s="28"/>
      <c r="M19" s="28"/>
      <c r="N19" s="28"/>
      <c r="O19" s="28">
        <f t="shared" si="0"/>
        <v>0</v>
      </c>
      <c r="P19" s="28"/>
      <c r="Q19" s="28"/>
      <c r="R19" s="28"/>
      <c r="S19" s="28">
        <f t="shared" si="2"/>
        <v>0</v>
      </c>
      <c r="T19" s="44"/>
      <c r="U19" s="44"/>
      <c r="X19" s="4"/>
    </row>
    <row r="20" spans="2:24" ht="66.75" customHeight="1">
      <c r="B20" s="680">
        <v>11</v>
      </c>
      <c r="C20" s="219" t="s">
        <v>152</v>
      </c>
      <c r="D20" s="245"/>
      <c r="E20" s="245"/>
      <c r="F20" s="245"/>
      <c r="G20" s="245"/>
      <c r="H20" s="245"/>
      <c r="I20" s="245"/>
      <c r="J20" s="245"/>
      <c r="K20" s="28"/>
      <c r="L20" s="28"/>
      <c r="M20" s="28"/>
      <c r="N20" s="28"/>
      <c r="O20" s="28">
        <f t="shared" si="0"/>
        <v>0</v>
      </c>
      <c r="P20" s="28"/>
      <c r="Q20" s="28"/>
      <c r="R20" s="28"/>
      <c r="S20" s="28">
        <f t="shared" si="2"/>
        <v>0</v>
      </c>
      <c r="U20" s="46"/>
      <c r="X20" s="4"/>
    </row>
    <row r="21" spans="2:24" ht="66.75" customHeight="1">
      <c r="B21" s="250">
        <v>12</v>
      </c>
      <c r="C21" s="219" t="s">
        <v>153</v>
      </c>
      <c r="D21" s="245"/>
      <c r="E21" s="245"/>
      <c r="F21" s="245"/>
      <c r="G21" s="245"/>
      <c r="H21" s="245"/>
      <c r="I21" s="245"/>
      <c r="J21" s="245"/>
      <c r="K21" s="28"/>
      <c r="L21" s="28"/>
      <c r="M21" s="28"/>
      <c r="N21" s="28"/>
      <c r="O21" s="28">
        <f t="shared" si="0"/>
        <v>0</v>
      </c>
      <c r="P21" s="28"/>
      <c r="Q21" s="28"/>
      <c r="R21" s="28"/>
      <c r="S21" s="28">
        <f t="shared" si="2"/>
        <v>0</v>
      </c>
      <c r="U21" s="46"/>
      <c r="X21" s="4"/>
    </row>
    <row r="22" spans="2:24" ht="66.75" customHeight="1">
      <c r="B22" s="680">
        <v>13</v>
      </c>
      <c r="C22" s="219" t="s">
        <v>154</v>
      </c>
      <c r="D22" s="245"/>
      <c r="E22" s="245"/>
      <c r="F22" s="245"/>
      <c r="G22" s="245"/>
      <c r="H22" s="245"/>
      <c r="I22" s="245"/>
      <c r="J22" s="245"/>
      <c r="K22" s="28"/>
      <c r="L22" s="28"/>
      <c r="M22" s="28"/>
      <c r="N22" s="28"/>
      <c r="O22" s="28">
        <f t="shared" si="0"/>
        <v>0</v>
      </c>
      <c r="P22" s="28"/>
      <c r="Q22" s="28"/>
      <c r="R22" s="28"/>
      <c r="S22" s="28">
        <f t="shared" si="2"/>
        <v>0</v>
      </c>
      <c r="U22" s="46"/>
      <c r="X22" s="4"/>
    </row>
    <row r="23" spans="2:24" ht="90" customHeight="1">
      <c r="B23" s="250">
        <v>14</v>
      </c>
      <c r="C23" s="251" t="s">
        <v>155</v>
      </c>
      <c r="D23" s="245"/>
      <c r="E23" s="245"/>
      <c r="F23" s="245"/>
      <c r="G23" s="245"/>
      <c r="H23" s="245"/>
      <c r="I23" s="245"/>
      <c r="J23" s="245"/>
      <c r="K23" s="28"/>
      <c r="L23" s="28"/>
      <c r="M23" s="28"/>
      <c r="N23" s="28"/>
      <c r="O23" s="28">
        <f t="shared" si="0"/>
        <v>0</v>
      </c>
      <c r="P23" s="28"/>
      <c r="Q23" s="28"/>
      <c r="R23" s="28"/>
      <c r="S23" s="28">
        <f t="shared" si="2"/>
        <v>0</v>
      </c>
      <c r="U23" s="26"/>
      <c r="X23" s="4"/>
    </row>
    <row r="24" spans="2:24" ht="87.75" customHeight="1">
      <c r="B24" s="680">
        <v>15</v>
      </c>
      <c r="C24" s="228" t="s">
        <v>156</v>
      </c>
      <c r="D24" s="245"/>
      <c r="E24" s="245"/>
      <c r="F24" s="245"/>
      <c r="G24" s="245"/>
      <c r="H24" s="245"/>
      <c r="I24" s="245"/>
      <c r="J24" s="245"/>
      <c r="K24" s="28"/>
      <c r="L24" s="28"/>
      <c r="M24" s="28"/>
      <c r="N24" s="28"/>
      <c r="O24" s="28">
        <f t="shared" si="0"/>
        <v>0</v>
      </c>
      <c r="P24" s="28"/>
      <c r="Q24" s="28"/>
      <c r="R24" s="28"/>
      <c r="S24" s="28">
        <f t="shared" si="2"/>
        <v>0</v>
      </c>
    </row>
    <row r="25" spans="2:24" ht="101.25" customHeight="1">
      <c r="B25" s="250">
        <v>16</v>
      </c>
      <c r="C25" s="251" t="s">
        <v>157</v>
      </c>
      <c r="D25" s="246"/>
      <c r="E25" s="246"/>
      <c r="F25" s="246"/>
      <c r="G25" s="246"/>
      <c r="H25" s="246"/>
      <c r="I25" s="246"/>
      <c r="J25" s="246"/>
      <c r="K25" s="28"/>
      <c r="L25" s="28"/>
      <c r="M25" s="28"/>
      <c r="N25" s="28"/>
      <c r="O25" s="28">
        <f t="shared" si="0"/>
        <v>0</v>
      </c>
      <c r="P25" s="28"/>
      <c r="Q25" s="28"/>
      <c r="R25" s="28"/>
      <c r="S25" s="28">
        <f t="shared" si="2"/>
        <v>0</v>
      </c>
    </row>
    <row r="26" spans="2:24" ht="66.75" customHeight="1">
      <c r="B26" s="680">
        <v>17</v>
      </c>
      <c r="C26" s="219" t="s">
        <v>24</v>
      </c>
      <c r="D26" s="245"/>
      <c r="E26" s="245"/>
      <c r="F26" s="245"/>
      <c r="G26" s="245"/>
      <c r="H26" s="245"/>
      <c r="I26" s="245"/>
      <c r="J26" s="245"/>
      <c r="K26" s="28"/>
      <c r="L26" s="28"/>
      <c r="M26" s="28"/>
      <c r="N26" s="28"/>
      <c r="O26" s="28">
        <f t="shared" si="0"/>
        <v>0</v>
      </c>
      <c r="P26" s="28"/>
      <c r="Q26" s="28"/>
      <c r="R26" s="28"/>
      <c r="S26" s="28">
        <f t="shared" si="2"/>
        <v>0</v>
      </c>
    </row>
    <row r="27" spans="2:24" ht="66.75" customHeight="1">
      <c r="B27" s="250">
        <v>18</v>
      </c>
      <c r="C27" s="174" t="s">
        <v>158</v>
      </c>
      <c r="D27" s="245"/>
      <c r="E27" s="245"/>
      <c r="F27" s="245"/>
      <c r="G27" s="245"/>
      <c r="H27" s="245"/>
      <c r="I27" s="245"/>
      <c r="J27" s="245"/>
      <c r="K27" s="28"/>
      <c r="L27" s="28"/>
      <c r="M27" s="28"/>
      <c r="N27" s="28"/>
      <c r="O27" s="28">
        <f t="shared" si="0"/>
        <v>0</v>
      </c>
      <c r="P27" s="28"/>
      <c r="Q27" s="28"/>
      <c r="R27" s="28"/>
      <c r="S27" s="28">
        <f t="shared" si="2"/>
        <v>0</v>
      </c>
    </row>
    <row r="28" spans="2:24" ht="66.75" customHeight="1">
      <c r="B28" s="680">
        <v>19</v>
      </c>
      <c r="C28" s="219" t="s">
        <v>35</v>
      </c>
      <c r="D28" s="245"/>
      <c r="E28" s="245"/>
      <c r="F28" s="245"/>
      <c r="G28" s="245"/>
      <c r="H28" s="245"/>
      <c r="I28" s="245"/>
      <c r="J28" s="245"/>
      <c r="K28" s="28"/>
      <c r="L28" s="28"/>
      <c r="M28" s="28"/>
      <c r="N28" s="28"/>
      <c r="O28" s="28">
        <f t="shared" si="0"/>
        <v>0</v>
      </c>
      <c r="P28" s="28"/>
      <c r="Q28" s="28"/>
      <c r="R28" s="28"/>
      <c r="S28" s="28">
        <f t="shared" si="2"/>
        <v>0</v>
      </c>
    </row>
    <row r="29" spans="2:24" ht="66.75" customHeight="1">
      <c r="B29" s="250">
        <v>20</v>
      </c>
      <c r="C29" s="219" t="s">
        <v>267</v>
      </c>
      <c r="D29" s="245"/>
      <c r="E29" s="245"/>
      <c r="F29" s="245"/>
      <c r="G29" s="245"/>
      <c r="H29" s="245"/>
      <c r="I29" s="245"/>
      <c r="J29" s="245"/>
      <c r="K29" s="28"/>
      <c r="L29" s="28"/>
      <c r="M29" s="28"/>
      <c r="N29" s="28"/>
      <c r="O29" s="28">
        <f t="shared" si="0"/>
        <v>0</v>
      </c>
      <c r="P29" s="28"/>
      <c r="Q29" s="28"/>
      <c r="R29" s="28"/>
      <c r="S29" s="28">
        <f t="shared" si="2"/>
        <v>0</v>
      </c>
    </row>
    <row r="30" spans="2:24" ht="66.75" customHeight="1">
      <c r="B30" s="680">
        <v>21</v>
      </c>
      <c r="C30" s="219" t="s">
        <v>268</v>
      </c>
      <c r="D30" s="245"/>
      <c r="E30" s="245"/>
      <c r="F30" s="245"/>
      <c r="G30" s="245"/>
      <c r="H30" s="245"/>
      <c r="I30" s="245"/>
      <c r="J30" s="245"/>
      <c r="K30" s="28"/>
      <c r="L30" s="28"/>
      <c r="M30" s="28"/>
      <c r="N30" s="28"/>
      <c r="O30" s="28">
        <f t="shared" si="0"/>
        <v>0</v>
      </c>
      <c r="P30" s="28"/>
      <c r="Q30" s="28"/>
      <c r="R30" s="28"/>
      <c r="S30" s="28">
        <f t="shared" si="2"/>
        <v>0</v>
      </c>
    </row>
    <row r="31" spans="2:24" ht="66.75" customHeight="1">
      <c r="B31" s="250">
        <v>22</v>
      </c>
      <c r="C31" s="219" t="s">
        <v>270</v>
      </c>
      <c r="D31" s="245"/>
      <c r="E31" s="245"/>
      <c r="F31" s="245"/>
      <c r="G31" s="245"/>
      <c r="H31" s="245"/>
      <c r="I31" s="245"/>
      <c r="J31" s="245"/>
      <c r="K31" s="28"/>
      <c r="L31" s="28"/>
      <c r="M31" s="28"/>
      <c r="N31" s="28"/>
      <c r="O31" s="28">
        <f t="shared" si="0"/>
        <v>0</v>
      </c>
      <c r="P31" s="28"/>
      <c r="Q31" s="28"/>
      <c r="R31" s="28"/>
      <c r="S31" s="28">
        <f t="shared" si="2"/>
        <v>0</v>
      </c>
    </row>
    <row r="32" spans="2:24" ht="66.75" customHeight="1">
      <c r="B32" s="680">
        <v>23</v>
      </c>
      <c r="C32" s="219" t="s">
        <v>271</v>
      </c>
      <c r="D32" s="245"/>
      <c r="E32" s="245"/>
      <c r="F32" s="245"/>
      <c r="G32" s="245"/>
      <c r="H32" s="245"/>
      <c r="I32" s="245"/>
      <c r="J32" s="245"/>
      <c r="K32" s="28"/>
      <c r="L32" s="28"/>
      <c r="M32" s="28"/>
      <c r="N32" s="28"/>
      <c r="O32" s="28">
        <f t="shared" si="0"/>
        <v>0</v>
      </c>
      <c r="P32" s="28"/>
      <c r="Q32" s="28"/>
      <c r="R32" s="28"/>
      <c r="S32" s="28">
        <f t="shared" si="2"/>
        <v>0</v>
      </c>
    </row>
    <row r="33" spans="2:22" ht="66.75" customHeight="1">
      <c r="B33" s="250">
        <v>24</v>
      </c>
      <c r="C33" s="219" t="s">
        <v>272</v>
      </c>
      <c r="D33" s="245"/>
      <c r="E33" s="245"/>
      <c r="F33" s="245"/>
      <c r="G33" s="245"/>
      <c r="H33" s="245"/>
      <c r="I33" s="245"/>
      <c r="J33" s="245"/>
      <c r="K33" s="28"/>
      <c r="L33" s="28"/>
      <c r="M33" s="28"/>
      <c r="N33" s="28"/>
      <c r="O33" s="28">
        <f t="shared" si="0"/>
        <v>0</v>
      </c>
      <c r="P33" s="28"/>
      <c r="Q33" s="28"/>
      <c r="R33" s="28"/>
      <c r="S33" s="28">
        <f t="shared" si="2"/>
        <v>0</v>
      </c>
    </row>
    <row r="34" spans="2:22" ht="66.75" customHeight="1">
      <c r="B34" s="680">
        <v>25</v>
      </c>
      <c r="C34" s="219" t="s">
        <v>304</v>
      </c>
      <c r="D34" s="245"/>
      <c r="E34" s="245"/>
      <c r="F34" s="245"/>
      <c r="G34" s="245"/>
      <c r="H34" s="245"/>
      <c r="I34" s="245"/>
      <c r="J34" s="245"/>
      <c r="K34" s="28"/>
      <c r="L34" s="28"/>
      <c r="M34" s="28"/>
      <c r="N34" s="28"/>
      <c r="O34" s="28">
        <f t="shared" si="0"/>
        <v>0</v>
      </c>
      <c r="P34" s="28"/>
      <c r="Q34" s="28"/>
      <c r="R34" s="28"/>
      <c r="S34" s="28">
        <f t="shared" si="2"/>
        <v>0</v>
      </c>
    </row>
    <row r="35" spans="2:22" ht="66.75" customHeight="1">
      <c r="B35" s="480" t="s">
        <v>2</v>
      </c>
      <c r="C35" s="480"/>
      <c r="D35" s="252">
        <f>SUM(D11:D34)</f>
        <v>0</v>
      </c>
      <c r="E35" s="252">
        <f>SUM(E11:E34)</f>
        <v>0</v>
      </c>
      <c r="F35" s="252">
        <f>SUM(F11:F34)</f>
        <v>0</v>
      </c>
      <c r="G35" s="252">
        <f>SUM(G11:G34)</f>
        <v>0</v>
      </c>
      <c r="H35" s="252">
        <f>SUM(H11:H34)</f>
        <v>0</v>
      </c>
      <c r="I35" s="252">
        <f>SUM(I11:I34)</f>
        <v>0</v>
      </c>
      <c r="J35" s="252">
        <f>SUM(J11:J34)</f>
        <v>0</v>
      </c>
      <c r="K35" s="252">
        <f>SUM(K11:K34)</f>
        <v>0</v>
      </c>
      <c r="L35" s="252">
        <f>SUM(L11:L34)</f>
        <v>0</v>
      </c>
      <c r="M35" s="252">
        <f>SUM(M11:M34)</f>
        <v>0</v>
      </c>
      <c r="N35" s="252">
        <f>SUM(N11:N34)</f>
        <v>0</v>
      </c>
      <c r="O35" s="252">
        <f>SUM(O11:O34)</f>
        <v>0</v>
      </c>
      <c r="P35" s="252">
        <f>SUM(P11:P34)</f>
        <v>0</v>
      </c>
      <c r="Q35" s="252">
        <f>SUM(Q11:Q34)</f>
        <v>0</v>
      </c>
      <c r="R35" s="252">
        <f>SUM(R11:R34)</f>
        <v>0</v>
      </c>
      <c r="S35" s="252">
        <f>SUM(S11:S34)</f>
        <v>0</v>
      </c>
    </row>
    <row r="36" spans="2:22" ht="32.25" customHeight="1">
      <c r="B36" s="482"/>
      <c r="C36" s="482"/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</row>
    <row r="37" spans="2:22" ht="53.25" customHeight="1">
      <c r="B37" s="210"/>
      <c r="C37" s="234" t="s">
        <v>239</v>
      </c>
      <c r="D37" s="234" t="s">
        <v>240</v>
      </c>
      <c r="E37" s="234"/>
      <c r="F37" s="234"/>
      <c r="G37" s="234"/>
      <c r="H37" s="234"/>
      <c r="I37" s="234"/>
      <c r="J37" s="234"/>
      <c r="K37" s="234" t="s">
        <v>135</v>
      </c>
      <c r="L37" s="234" t="s">
        <v>134</v>
      </c>
      <c r="M37" s="234" t="s">
        <v>138</v>
      </c>
      <c r="N37" s="234" t="s">
        <v>241</v>
      </c>
      <c r="O37" s="211"/>
      <c r="P37" s="211"/>
      <c r="Q37" s="211"/>
      <c r="R37" s="211"/>
      <c r="S37" s="211"/>
    </row>
    <row r="38" spans="2:22" ht="46.5" customHeight="1">
      <c r="B38" s="212"/>
      <c r="C38" s="234" t="s">
        <v>119</v>
      </c>
      <c r="D38" s="234" t="s">
        <v>119</v>
      </c>
      <c r="E38" s="234"/>
      <c r="F38" s="234"/>
      <c r="G38" s="234"/>
      <c r="H38" s="234"/>
      <c r="I38" s="234"/>
      <c r="J38" s="234"/>
      <c r="K38" s="234" t="s">
        <v>119</v>
      </c>
      <c r="L38" s="234" t="s">
        <v>119</v>
      </c>
      <c r="M38" s="234" t="s">
        <v>119</v>
      </c>
      <c r="N38" s="234" t="s">
        <v>119</v>
      </c>
      <c r="O38" s="212"/>
      <c r="P38" s="212"/>
      <c r="Q38" s="212"/>
      <c r="R38" s="212"/>
      <c r="S38" s="212"/>
    </row>
    <row r="39" spans="2:22" s="23" customFormat="1" ht="24.75" customHeight="1">
      <c r="B39" s="109"/>
      <c r="C39" s="51"/>
      <c r="D39" s="51"/>
      <c r="E39" s="167"/>
      <c r="F39" s="167"/>
      <c r="G39" s="167"/>
      <c r="H39" s="167"/>
      <c r="I39" s="167"/>
      <c r="J39" s="167"/>
      <c r="K39" s="52"/>
      <c r="L39" s="52"/>
      <c r="M39" s="52"/>
      <c r="N39" s="52"/>
      <c r="O39" s="51"/>
      <c r="P39" s="51"/>
      <c r="Q39" s="479"/>
      <c r="R39" s="479"/>
      <c r="S39" s="479"/>
      <c r="T39" s="479"/>
      <c r="U39" s="479"/>
      <c r="V39" s="479"/>
    </row>
    <row r="40" spans="2:22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</row>
    <row r="41" spans="2:22" ht="409.6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2:22">
      <c r="B42" s="1"/>
      <c r="C42" s="50"/>
      <c r="D42" s="50"/>
      <c r="E42" s="50"/>
      <c r="F42" s="50"/>
      <c r="G42" s="50"/>
      <c r="H42" s="50"/>
      <c r="I42" s="50"/>
      <c r="J42" s="50"/>
      <c r="K42" s="1"/>
      <c r="L42" s="1"/>
      <c r="M42" s="1"/>
      <c r="N42" s="1"/>
      <c r="O42" s="1"/>
      <c r="P42" s="1"/>
      <c r="Q42" s="1"/>
      <c r="R42" s="1"/>
      <c r="S42" s="1"/>
    </row>
    <row r="43" spans="2:22" ht="27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2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2:2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2:2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2:2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2:2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2:1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2:1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2:1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2:1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2:1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2:1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2:1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2:1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2:1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</sheetData>
  <mergeCells count="19">
    <mergeCell ref="P8:P9"/>
    <mergeCell ref="Q39:V39"/>
    <mergeCell ref="K4:S4"/>
    <mergeCell ref="B35:C35"/>
    <mergeCell ref="S8:S9"/>
    <mergeCell ref="B36:S36"/>
    <mergeCell ref="C7:C9"/>
    <mergeCell ref="B7:B9"/>
    <mergeCell ref="Q8:Q9"/>
    <mergeCell ref="B6:S6"/>
    <mergeCell ref="R8:R9"/>
    <mergeCell ref="D7:D9"/>
    <mergeCell ref="E7:S7"/>
    <mergeCell ref="E8:O8"/>
    <mergeCell ref="K2:S2"/>
    <mergeCell ref="B2:C2"/>
    <mergeCell ref="B3:C3"/>
    <mergeCell ref="B4:C4"/>
    <mergeCell ref="B5:S5"/>
  </mergeCells>
  <phoneticPr fontId="24" type="noConversion"/>
  <printOptions horizontalCentered="1"/>
  <pageMargins left="0" right="0" top="0.5" bottom="0" header="0" footer="0"/>
  <pageSetup paperSize="9"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8"/>
  <sheetViews>
    <sheetView rightToLeft="1" topLeftCell="A22" zoomScale="60" zoomScaleNormal="60" workbookViewId="0">
      <selection activeCell="C12" sqref="C12"/>
    </sheetView>
  </sheetViews>
  <sheetFormatPr defaultRowHeight="14.25"/>
  <cols>
    <col min="2" max="2" width="13.25" customWidth="1"/>
    <col min="3" max="3" width="57.375" customWidth="1"/>
    <col min="4" max="4" width="13.625" customWidth="1"/>
    <col min="5" max="6" width="9.5" customWidth="1"/>
    <col min="7" max="11" width="24.625" customWidth="1"/>
    <col min="12" max="12" width="21.25" customWidth="1"/>
    <col min="13" max="13" width="23.375" customWidth="1"/>
    <col min="14" max="14" width="22.875" customWidth="1"/>
    <col min="15" max="15" width="21.625" customWidth="1"/>
    <col min="16" max="16" width="22.625" customWidth="1"/>
    <col min="18" max="18" width="12.25" customWidth="1"/>
    <col min="19" max="19" width="11.875" customWidth="1"/>
    <col min="20" max="20" width="12.5" customWidth="1"/>
  </cols>
  <sheetData>
    <row r="1" spans="2:20" ht="33" customHeight="1" thickBot="1"/>
    <row r="2" spans="2:20" ht="94.5" customHeight="1">
      <c r="B2" s="486" t="s">
        <v>171</v>
      </c>
      <c r="C2" s="487"/>
      <c r="D2" s="168"/>
      <c r="E2" s="168"/>
      <c r="F2" s="168"/>
      <c r="G2" s="168"/>
      <c r="H2" s="168"/>
      <c r="I2" s="168"/>
      <c r="J2" s="168"/>
      <c r="K2" s="168"/>
      <c r="L2" s="490" t="s">
        <v>132</v>
      </c>
      <c r="M2" s="490"/>
      <c r="N2" s="490"/>
      <c r="O2" s="490"/>
      <c r="P2" s="490"/>
      <c r="Q2" s="490"/>
      <c r="R2" s="490"/>
      <c r="S2" s="490"/>
      <c r="T2" s="491"/>
    </row>
    <row r="3" spans="2:20" ht="54" customHeight="1">
      <c r="B3" s="494" t="s">
        <v>170</v>
      </c>
      <c r="C3" s="495"/>
      <c r="D3" s="169"/>
      <c r="E3" s="169"/>
      <c r="F3" s="169"/>
      <c r="G3" s="169"/>
      <c r="H3" s="169"/>
      <c r="I3" s="169"/>
      <c r="J3" s="169"/>
      <c r="K3" s="169"/>
      <c r="L3" s="492" t="s">
        <v>207</v>
      </c>
      <c r="M3" s="492"/>
      <c r="N3" s="492"/>
      <c r="O3" s="492"/>
      <c r="P3" s="492"/>
      <c r="Q3" s="492"/>
      <c r="R3" s="492"/>
      <c r="S3" s="492"/>
      <c r="T3" s="493"/>
    </row>
    <row r="4" spans="2:20" ht="41.25" customHeight="1" thickBot="1">
      <c r="B4" s="489" t="s">
        <v>164</v>
      </c>
      <c r="C4" s="414"/>
      <c r="D4" s="166"/>
      <c r="E4" s="166"/>
      <c r="F4" s="166"/>
      <c r="G4" s="166"/>
      <c r="H4" s="166"/>
      <c r="I4" s="166"/>
      <c r="J4" s="166"/>
      <c r="K4" s="166"/>
      <c r="L4" s="130"/>
      <c r="M4" s="130"/>
      <c r="N4" s="130"/>
      <c r="O4" s="130"/>
      <c r="P4" s="130"/>
      <c r="Q4" s="130"/>
      <c r="R4" s="130"/>
      <c r="S4" s="130"/>
      <c r="T4" s="131"/>
    </row>
    <row r="5" spans="2:20" ht="36.75" customHeight="1" thickBot="1">
      <c r="B5" s="78" t="s">
        <v>206</v>
      </c>
      <c r="C5" s="119"/>
      <c r="D5" s="119"/>
      <c r="E5" s="119"/>
      <c r="F5" s="119"/>
      <c r="G5" s="119"/>
      <c r="H5" s="119"/>
      <c r="I5" s="119"/>
      <c r="J5" s="119"/>
      <c r="K5" s="119"/>
      <c r="L5" s="496" t="s">
        <v>0</v>
      </c>
      <c r="M5" s="496"/>
      <c r="N5" s="496"/>
      <c r="O5" s="496"/>
      <c r="P5" s="496"/>
      <c r="Q5" s="496"/>
      <c r="R5" s="496"/>
      <c r="S5" s="496"/>
      <c r="T5" s="497"/>
    </row>
    <row r="6" spans="2:20" ht="36.75" customHeight="1">
      <c r="B6" s="500" t="s">
        <v>198</v>
      </c>
      <c r="C6" s="498" t="s">
        <v>201</v>
      </c>
      <c r="D6" s="510" t="s">
        <v>273</v>
      </c>
      <c r="E6" s="511"/>
      <c r="F6" s="512"/>
      <c r="G6" s="502" t="s">
        <v>213</v>
      </c>
      <c r="H6" s="503"/>
      <c r="I6" s="503"/>
      <c r="J6" s="503"/>
      <c r="K6" s="503"/>
      <c r="L6" s="503"/>
      <c r="M6" s="503"/>
      <c r="N6" s="503"/>
      <c r="O6" s="503"/>
      <c r="P6" s="503"/>
      <c r="Q6" s="503"/>
      <c r="R6" s="503"/>
      <c r="S6" s="503"/>
      <c r="T6" s="504"/>
    </row>
    <row r="7" spans="2:20" ht="52.5" customHeight="1">
      <c r="B7" s="501"/>
      <c r="C7" s="499"/>
      <c r="D7" s="513"/>
      <c r="E7" s="514"/>
      <c r="F7" s="515"/>
      <c r="G7" s="505" t="s">
        <v>200</v>
      </c>
      <c r="H7" s="506"/>
      <c r="I7" s="506"/>
      <c r="J7" s="506"/>
      <c r="K7" s="506"/>
      <c r="L7" s="506"/>
      <c r="M7" s="506"/>
      <c r="N7" s="506"/>
      <c r="O7" s="506"/>
      <c r="P7" s="506"/>
      <c r="Q7" s="507"/>
      <c r="R7" s="508" t="s">
        <v>71</v>
      </c>
      <c r="S7" s="518" t="s">
        <v>208</v>
      </c>
      <c r="T7" s="488" t="s">
        <v>38</v>
      </c>
    </row>
    <row r="8" spans="2:20" ht="73.5" customHeight="1">
      <c r="B8" s="501"/>
      <c r="C8" s="499"/>
      <c r="D8" s="265" t="s">
        <v>274</v>
      </c>
      <c r="E8" s="265" t="s">
        <v>275</v>
      </c>
      <c r="F8" s="265" t="s">
        <v>276</v>
      </c>
      <c r="G8" s="242" t="s">
        <v>242</v>
      </c>
      <c r="H8" s="243" t="s">
        <v>243</v>
      </c>
      <c r="I8" s="244" t="s">
        <v>244</v>
      </c>
      <c r="J8" s="243" t="s">
        <v>245</v>
      </c>
      <c r="K8" s="243" t="s">
        <v>246</v>
      </c>
      <c r="L8" s="243" t="s">
        <v>247</v>
      </c>
      <c r="M8" s="243" t="s">
        <v>249</v>
      </c>
      <c r="N8" s="243" t="s">
        <v>250</v>
      </c>
      <c r="O8" s="243" t="s">
        <v>251</v>
      </c>
      <c r="P8" s="243" t="s">
        <v>252</v>
      </c>
      <c r="Q8" s="214" t="s">
        <v>2</v>
      </c>
      <c r="R8" s="509"/>
      <c r="S8" s="518"/>
      <c r="T8" s="488"/>
    </row>
    <row r="9" spans="2:20" ht="45.75" customHeight="1">
      <c r="B9" s="266">
        <v>1</v>
      </c>
      <c r="C9" s="269" t="s">
        <v>56</v>
      </c>
      <c r="D9" s="269" t="s">
        <v>31</v>
      </c>
      <c r="E9" s="215"/>
      <c r="F9" s="215"/>
      <c r="G9" s="215"/>
      <c r="H9" s="215"/>
      <c r="I9" s="215"/>
      <c r="J9" s="215"/>
      <c r="K9" s="215"/>
      <c r="L9" s="29"/>
      <c r="M9" s="29"/>
      <c r="N9" s="29"/>
      <c r="O9" s="29"/>
      <c r="P9" s="32"/>
      <c r="Q9" s="32">
        <f>SUM(G9:P9)</f>
        <v>0</v>
      </c>
      <c r="R9" s="216"/>
      <c r="S9" s="216"/>
      <c r="T9" s="217">
        <f>R9+Q9+S9</f>
        <v>0</v>
      </c>
    </row>
    <row r="10" spans="2:20" ht="38.25" customHeight="1">
      <c r="B10" s="266">
        <v>2</v>
      </c>
      <c r="C10" s="269" t="s">
        <v>57</v>
      </c>
      <c r="D10" s="269" t="s">
        <v>31</v>
      </c>
      <c r="E10" s="215"/>
      <c r="F10" s="215"/>
      <c r="G10" s="215"/>
      <c r="H10" s="215"/>
      <c r="I10" s="215"/>
      <c r="J10" s="215"/>
      <c r="K10" s="215"/>
      <c r="L10" s="218"/>
      <c r="M10" s="218"/>
      <c r="N10" s="218"/>
      <c r="O10" s="218"/>
      <c r="P10" s="218"/>
      <c r="Q10" s="225">
        <f t="shared" ref="Q10:Q35" si="0">SUM(G10:P10)</f>
        <v>0</v>
      </c>
      <c r="R10" s="218"/>
      <c r="S10" s="218"/>
      <c r="T10" s="227">
        <f t="shared" ref="T10:T35" si="1">R10+Q10+S10</f>
        <v>0</v>
      </c>
    </row>
    <row r="11" spans="2:20" ht="38.25" customHeight="1">
      <c r="B11" s="266">
        <v>3</v>
      </c>
      <c r="C11" s="269" t="s">
        <v>291</v>
      </c>
      <c r="D11" s="269" t="s">
        <v>292</v>
      </c>
      <c r="E11" s="215"/>
      <c r="F11" s="215"/>
      <c r="G11" s="215"/>
      <c r="H11" s="215"/>
      <c r="I11" s="215"/>
      <c r="J11" s="215"/>
      <c r="K11" s="215"/>
      <c r="L11" s="218"/>
      <c r="M11" s="218"/>
      <c r="N11" s="218"/>
      <c r="O11" s="218"/>
      <c r="P11" s="218"/>
      <c r="Q11" s="225">
        <f t="shared" si="0"/>
        <v>0</v>
      </c>
      <c r="R11" s="218"/>
      <c r="S11" s="218"/>
      <c r="T11" s="227">
        <f t="shared" si="1"/>
        <v>0</v>
      </c>
    </row>
    <row r="12" spans="2:20" ht="61.5" customHeight="1">
      <c r="B12" s="266">
        <v>4</v>
      </c>
      <c r="C12" s="267" t="s">
        <v>45</v>
      </c>
      <c r="D12" s="267"/>
      <c r="E12" s="219"/>
      <c r="F12" s="219"/>
      <c r="G12" s="219"/>
      <c r="H12" s="219"/>
      <c r="I12" s="219"/>
      <c r="J12" s="219"/>
      <c r="K12" s="219"/>
      <c r="L12" s="218"/>
      <c r="M12" s="218"/>
      <c r="N12" s="218"/>
      <c r="O12" s="218"/>
      <c r="P12" s="218"/>
      <c r="Q12" s="225">
        <f t="shared" si="0"/>
        <v>0</v>
      </c>
      <c r="R12" s="218"/>
      <c r="S12" s="218"/>
      <c r="T12" s="227">
        <f t="shared" si="1"/>
        <v>0</v>
      </c>
    </row>
    <row r="13" spans="2:20" ht="61.5" customHeight="1">
      <c r="B13" s="266">
        <v>5</v>
      </c>
      <c r="C13" s="267" t="s">
        <v>297</v>
      </c>
      <c r="D13" s="267"/>
      <c r="E13" s="219"/>
      <c r="F13" s="219"/>
      <c r="G13" s="219"/>
      <c r="H13" s="219"/>
      <c r="I13" s="219"/>
      <c r="J13" s="219"/>
      <c r="K13" s="219"/>
      <c r="L13" s="218"/>
      <c r="M13" s="218"/>
      <c r="N13" s="218"/>
      <c r="O13" s="218"/>
      <c r="P13" s="218"/>
      <c r="Q13" s="225">
        <f t="shared" si="0"/>
        <v>0</v>
      </c>
      <c r="R13" s="218"/>
      <c r="S13" s="218"/>
      <c r="T13" s="227">
        <f t="shared" si="1"/>
        <v>0</v>
      </c>
    </row>
    <row r="14" spans="2:20" ht="61.5" customHeight="1">
      <c r="B14" s="266">
        <v>6</v>
      </c>
      <c r="C14" s="267" t="s">
        <v>42</v>
      </c>
      <c r="D14" s="267" t="s">
        <v>295</v>
      </c>
      <c r="E14" s="219"/>
      <c r="F14" s="219"/>
      <c r="G14" s="219"/>
      <c r="H14" s="219"/>
      <c r="I14" s="219"/>
      <c r="J14" s="219"/>
      <c r="K14" s="219"/>
      <c r="L14" s="218"/>
      <c r="M14" s="218"/>
      <c r="N14" s="218"/>
      <c r="O14" s="218"/>
      <c r="P14" s="218"/>
      <c r="Q14" s="225">
        <f t="shared" si="0"/>
        <v>0</v>
      </c>
      <c r="R14" s="218"/>
      <c r="S14" s="218"/>
      <c r="T14" s="227">
        <f t="shared" si="1"/>
        <v>0</v>
      </c>
    </row>
    <row r="15" spans="2:20" ht="61.5" customHeight="1">
      <c r="B15" s="266">
        <v>7</v>
      </c>
      <c r="C15" s="267" t="s">
        <v>43</v>
      </c>
      <c r="D15" s="267" t="s">
        <v>296</v>
      </c>
      <c r="E15" s="219"/>
      <c r="F15" s="219"/>
      <c r="G15" s="219"/>
      <c r="H15" s="219"/>
      <c r="I15" s="219"/>
      <c r="J15" s="219"/>
      <c r="K15" s="219"/>
      <c r="L15" s="218"/>
      <c r="M15" s="218"/>
      <c r="N15" s="218"/>
      <c r="O15" s="218"/>
      <c r="P15" s="218"/>
      <c r="Q15" s="225">
        <f t="shared" si="0"/>
        <v>0</v>
      </c>
      <c r="R15" s="218"/>
      <c r="S15" s="218"/>
      <c r="T15" s="227">
        <f t="shared" si="1"/>
        <v>0</v>
      </c>
    </row>
    <row r="16" spans="2:20" ht="61.5" customHeight="1">
      <c r="B16" s="266">
        <v>8</v>
      </c>
      <c r="C16" s="267" t="s">
        <v>277</v>
      </c>
      <c r="D16" s="267" t="s">
        <v>280</v>
      </c>
      <c r="E16" s="219"/>
      <c r="F16" s="219"/>
      <c r="G16" s="219"/>
      <c r="H16" s="219"/>
      <c r="I16" s="219"/>
      <c r="J16" s="219"/>
      <c r="K16" s="219"/>
      <c r="L16" s="220"/>
      <c r="M16" s="29"/>
      <c r="N16" s="31"/>
      <c r="O16" s="30"/>
      <c r="P16" s="32"/>
      <c r="Q16" s="225">
        <f t="shared" si="0"/>
        <v>0</v>
      </c>
      <c r="R16" s="216"/>
      <c r="S16" s="221"/>
      <c r="T16" s="227">
        <f t="shared" si="1"/>
        <v>0</v>
      </c>
    </row>
    <row r="17" spans="2:23" ht="61.5" customHeight="1">
      <c r="B17" s="266">
        <v>9</v>
      </c>
      <c r="C17" s="267" t="s">
        <v>278</v>
      </c>
      <c r="D17" s="267" t="s">
        <v>281</v>
      </c>
      <c r="E17" s="219"/>
      <c r="F17" s="219"/>
      <c r="G17" s="219"/>
      <c r="H17" s="219"/>
      <c r="I17" s="219"/>
      <c r="J17" s="219"/>
      <c r="K17" s="219"/>
      <c r="L17" s="220"/>
      <c r="M17" s="29"/>
      <c r="N17" s="223"/>
      <c r="O17" s="224"/>
      <c r="P17" s="225"/>
      <c r="Q17" s="225">
        <f t="shared" si="0"/>
        <v>0</v>
      </c>
      <c r="R17" s="222"/>
      <c r="S17" s="226"/>
      <c r="T17" s="227">
        <f t="shared" si="1"/>
        <v>0</v>
      </c>
    </row>
    <row r="18" spans="2:23" ht="61.5" customHeight="1">
      <c r="B18" s="266">
        <v>10</v>
      </c>
      <c r="C18" s="267" t="s">
        <v>279</v>
      </c>
      <c r="D18" s="267" t="s">
        <v>282</v>
      </c>
      <c r="E18" s="219"/>
      <c r="F18" s="219"/>
      <c r="G18" s="219"/>
      <c r="H18" s="219"/>
      <c r="I18" s="219"/>
      <c r="J18" s="219"/>
      <c r="K18" s="219"/>
      <c r="L18" s="220"/>
      <c r="M18" s="29"/>
      <c r="N18" s="223"/>
      <c r="O18" s="224"/>
      <c r="P18" s="225"/>
      <c r="Q18" s="225">
        <f t="shared" si="0"/>
        <v>0</v>
      </c>
      <c r="R18" s="222"/>
      <c r="S18" s="226"/>
      <c r="T18" s="227">
        <f t="shared" si="1"/>
        <v>0</v>
      </c>
    </row>
    <row r="19" spans="2:23" ht="61.5" customHeight="1">
      <c r="B19" s="266">
        <v>11</v>
      </c>
      <c r="C19" s="267" t="s">
        <v>46</v>
      </c>
      <c r="D19" s="267" t="s">
        <v>283</v>
      </c>
      <c r="E19" s="219"/>
      <c r="F19" s="219"/>
      <c r="G19" s="219"/>
      <c r="H19" s="219"/>
      <c r="I19" s="219"/>
      <c r="J19" s="219"/>
      <c r="K19" s="219"/>
      <c r="L19" s="220"/>
      <c r="M19" s="29"/>
      <c r="N19" s="223"/>
      <c r="O19" s="224"/>
      <c r="P19" s="225"/>
      <c r="Q19" s="225">
        <f t="shared" si="0"/>
        <v>0</v>
      </c>
      <c r="R19" s="222"/>
      <c r="S19" s="226"/>
      <c r="T19" s="227">
        <f t="shared" si="1"/>
        <v>0</v>
      </c>
    </row>
    <row r="20" spans="2:23" ht="61.5" customHeight="1">
      <c r="B20" s="266">
        <v>12</v>
      </c>
      <c r="C20" s="267" t="s">
        <v>47</v>
      </c>
      <c r="D20" s="267" t="s">
        <v>284</v>
      </c>
      <c r="E20" s="219"/>
      <c r="F20" s="219"/>
      <c r="G20" s="219"/>
      <c r="H20" s="219"/>
      <c r="I20" s="219"/>
      <c r="J20" s="219"/>
      <c r="K20" s="219"/>
      <c r="L20" s="220"/>
      <c r="M20" s="29"/>
      <c r="N20" s="223"/>
      <c r="O20" s="224"/>
      <c r="P20" s="225"/>
      <c r="Q20" s="225">
        <f t="shared" si="0"/>
        <v>0</v>
      </c>
      <c r="R20" s="222"/>
      <c r="S20" s="226"/>
      <c r="T20" s="227">
        <f t="shared" si="1"/>
        <v>0</v>
      </c>
    </row>
    <row r="21" spans="2:23" ht="39.75" customHeight="1">
      <c r="B21" s="266">
        <v>13</v>
      </c>
      <c r="C21" s="267" t="s">
        <v>48</v>
      </c>
      <c r="D21" s="267" t="s">
        <v>285</v>
      </c>
      <c r="E21" s="219"/>
      <c r="F21" s="219"/>
      <c r="G21" s="219"/>
      <c r="H21" s="219"/>
      <c r="I21" s="219"/>
      <c r="J21" s="219"/>
      <c r="K21" s="219"/>
      <c r="L21" s="220"/>
      <c r="M21" s="29"/>
      <c r="N21" s="31"/>
      <c r="O21" s="30"/>
      <c r="P21" s="32"/>
      <c r="Q21" s="225">
        <f t="shared" si="0"/>
        <v>0</v>
      </c>
      <c r="R21" s="216"/>
      <c r="S21" s="221"/>
      <c r="T21" s="227">
        <f t="shared" si="1"/>
        <v>0</v>
      </c>
    </row>
    <row r="22" spans="2:23" ht="30" customHeight="1">
      <c r="B22" s="266">
        <v>14</v>
      </c>
      <c r="C22" s="267" t="s">
        <v>160</v>
      </c>
      <c r="D22" s="267" t="s">
        <v>286</v>
      </c>
      <c r="E22" s="219"/>
      <c r="F22" s="219"/>
      <c r="G22" s="219"/>
      <c r="H22" s="219"/>
      <c r="I22" s="219"/>
      <c r="J22" s="219"/>
      <c r="K22" s="219"/>
      <c r="L22" s="253"/>
      <c r="M22" s="254"/>
      <c r="N22" s="255"/>
      <c r="O22" s="256"/>
      <c r="P22" s="257"/>
      <c r="Q22" s="225">
        <f t="shared" si="0"/>
        <v>0</v>
      </c>
      <c r="R22" s="254"/>
      <c r="S22" s="258"/>
      <c r="T22" s="227">
        <f t="shared" si="1"/>
        <v>0</v>
      </c>
    </row>
    <row r="23" spans="2:23" ht="30" customHeight="1">
      <c r="B23" s="266">
        <v>15</v>
      </c>
      <c r="C23" s="267" t="s">
        <v>287</v>
      </c>
      <c r="D23" s="267" t="s">
        <v>288</v>
      </c>
      <c r="E23" s="219"/>
      <c r="F23" s="219"/>
      <c r="G23" s="219"/>
      <c r="H23" s="219"/>
      <c r="I23" s="219"/>
      <c r="J23" s="219"/>
      <c r="K23" s="219"/>
      <c r="L23" s="253"/>
      <c r="M23" s="254"/>
      <c r="N23" s="255"/>
      <c r="O23" s="256"/>
      <c r="P23" s="257"/>
      <c r="Q23" s="225">
        <f t="shared" si="0"/>
        <v>0</v>
      </c>
      <c r="R23" s="254"/>
      <c r="S23" s="258"/>
      <c r="T23" s="227">
        <f t="shared" si="1"/>
        <v>0</v>
      </c>
    </row>
    <row r="24" spans="2:23" ht="30" customHeight="1">
      <c r="B24" s="266">
        <v>16</v>
      </c>
      <c r="C24" s="268" t="s">
        <v>289</v>
      </c>
      <c r="D24" s="267" t="s">
        <v>290</v>
      </c>
      <c r="E24" s="219"/>
      <c r="F24" s="219"/>
      <c r="G24" s="219"/>
      <c r="H24" s="219"/>
      <c r="I24" s="219"/>
      <c r="J24" s="219"/>
      <c r="K24" s="219"/>
      <c r="L24" s="253"/>
      <c r="M24" s="254"/>
      <c r="N24" s="255"/>
      <c r="O24" s="256"/>
      <c r="P24" s="257"/>
      <c r="Q24" s="225">
        <f t="shared" si="0"/>
        <v>0</v>
      </c>
      <c r="R24" s="254"/>
      <c r="S24" s="258"/>
      <c r="T24" s="227">
        <f t="shared" si="1"/>
        <v>0</v>
      </c>
    </row>
    <row r="25" spans="2:23" ht="30" customHeight="1">
      <c r="B25" s="266">
        <v>17</v>
      </c>
      <c r="C25" s="267" t="s">
        <v>60</v>
      </c>
      <c r="D25" s="267"/>
      <c r="E25" s="219"/>
      <c r="F25" s="219"/>
      <c r="G25" s="219"/>
      <c r="H25" s="219"/>
      <c r="I25" s="219"/>
      <c r="J25" s="219"/>
      <c r="K25" s="219"/>
      <c r="L25" s="253"/>
      <c r="M25" s="254"/>
      <c r="N25" s="255"/>
      <c r="O25" s="256"/>
      <c r="P25" s="257"/>
      <c r="Q25" s="225">
        <f t="shared" si="0"/>
        <v>0</v>
      </c>
      <c r="R25" s="254"/>
      <c r="S25" s="258"/>
      <c r="T25" s="227">
        <f t="shared" si="1"/>
        <v>0</v>
      </c>
    </row>
    <row r="26" spans="2:23" ht="30" customHeight="1">
      <c r="B26" s="266">
        <v>18</v>
      </c>
      <c r="C26" s="267" t="s">
        <v>59</v>
      </c>
      <c r="D26" s="268" t="s">
        <v>293</v>
      </c>
      <c r="E26" s="219"/>
      <c r="F26" s="219"/>
      <c r="G26" s="219"/>
      <c r="H26" s="219"/>
      <c r="I26" s="219"/>
      <c r="J26" s="219"/>
      <c r="K26" s="219"/>
      <c r="L26" s="253"/>
      <c r="M26" s="254"/>
      <c r="N26" s="255"/>
      <c r="O26" s="256"/>
      <c r="P26" s="257"/>
      <c r="Q26" s="225">
        <f t="shared" si="0"/>
        <v>0</v>
      </c>
      <c r="R26" s="254"/>
      <c r="S26" s="258"/>
      <c r="T26" s="227">
        <f t="shared" si="1"/>
        <v>0</v>
      </c>
    </row>
    <row r="27" spans="2:23" ht="30" customHeight="1">
      <c r="B27" s="266">
        <v>19</v>
      </c>
      <c r="C27" s="267" t="s">
        <v>161</v>
      </c>
      <c r="D27" s="267"/>
      <c r="E27" s="219"/>
      <c r="F27" s="219"/>
      <c r="G27" s="219"/>
      <c r="H27" s="219"/>
      <c r="I27" s="219"/>
      <c r="J27" s="219"/>
      <c r="K27" s="219"/>
      <c r="L27" s="253"/>
      <c r="M27" s="254"/>
      <c r="N27" s="255"/>
      <c r="O27" s="256"/>
      <c r="P27" s="257"/>
      <c r="Q27" s="225">
        <f t="shared" si="0"/>
        <v>0</v>
      </c>
      <c r="R27" s="254"/>
      <c r="S27" s="258"/>
      <c r="T27" s="227">
        <f t="shared" si="1"/>
        <v>0</v>
      </c>
    </row>
    <row r="28" spans="2:23" ht="30" customHeight="1">
      <c r="B28" s="266">
        <v>20</v>
      </c>
      <c r="C28" s="268" t="s">
        <v>50</v>
      </c>
      <c r="D28" s="268" t="s">
        <v>288</v>
      </c>
      <c r="E28" s="228"/>
      <c r="F28" s="228"/>
      <c r="G28" s="228"/>
      <c r="H28" s="228"/>
      <c r="I28" s="228"/>
      <c r="J28" s="228"/>
      <c r="K28" s="228"/>
      <c r="L28" s="259"/>
      <c r="M28" s="260"/>
      <c r="N28" s="261"/>
      <c r="O28" s="262"/>
      <c r="P28" s="263"/>
      <c r="Q28" s="225">
        <f t="shared" si="0"/>
        <v>0</v>
      </c>
      <c r="R28" s="260"/>
      <c r="S28" s="264"/>
      <c r="T28" s="227">
        <f t="shared" si="1"/>
        <v>0</v>
      </c>
    </row>
    <row r="29" spans="2:23" ht="30" customHeight="1">
      <c r="B29" s="266">
        <v>21</v>
      </c>
      <c r="C29" s="268" t="s">
        <v>51</v>
      </c>
      <c r="D29" s="268"/>
      <c r="E29" s="228"/>
      <c r="F29" s="228"/>
      <c r="G29" s="228"/>
      <c r="H29" s="228"/>
      <c r="I29" s="228"/>
      <c r="J29" s="228"/>
      <c r="K29" s="228"/>
      <c r="L29" s="259"/>
      <c r="M29" s="260"/>
      <c r="N29" s="261"/>
      <c r="O29" s="262"/>
      <c r="P29" s="263"/>
      <c r="Q29" s="225">
        <f t="shared" si="0"/>
        <v>0</v>
      </c>
      <c r="R29" s="260"/>
      <c r="S29" s="264"/>
      <c r="T29" s="227">
        <f t="shared" si="1"/>
        <v>0</v>
      </c>
      <c r="W29" s="4"/>
    </row>
    <row r="30" spans="2:23" ht="30" customHeight="1">
      <c r="B30" s="266">
        <v>22</v>
      </c>
      <c r="C30" s="268" t="s">
        <v>301</v>
      </c>
      <c r="D30" s="268" t="s">
        <v>302</v>
      </c>
      <c r="E30" s="228"/>
      <c r="F30" s="228"/>
      <c r="G30" s="228"/>
      <c r="H30" s="228"/>
      <c r="I30" s="228"/>
      <c r="J30" s="228"/>
      <c r="K30" s="228"/>
      <c r="L30" s="259"/>
      <c r="M30" s="260"/>
      <c r="N30" s="261"/>
      <c r="O30" s="262"/>
      <c r="P30" s="263"/>
      <c r="Q30" s="225">
        <f t="shared" si="0"/>
        <v>0</v>
      </c>
      <c r="R30" s="260"/>
      <c r="S30" s="264"/>
      <c r="T30" s="227">
        <f t="shared" si="1"/>
        <v>0</v>
      </c>
      <c r="W30" s="4"/>
    </row>
    <row r="31" spans="2:23" ht="30" customHeight="1">
      <c r="B31" s="266">
        <v>23</v>
      </c>
      <c r="C31" s="268" t="s">
        <v>52</v>
      </c>
      <c r="D31" s="268" t="s">
        <v>294</v>
      </c>
      <c r="E31" s="228"/>
      <c r="F31" s="228"/>
      <c r="G31" s="228"/>
      <c r="H31" s="228"/>
      <c r="I31" s="228"/>
      <c r="J31" s="228"/>
      <c r="K31" s="228"/>
      <c r="L31" s="259"/>
      <c r="M31" s="260"/>
      <c r="N31" s="261"/>
      <c r="O31" s="262"/>
      <c r="P31" s="263"/>
      <c r="Q31" s="225">
        <f t="shared" si="0"/>
        <v>0</v>
      </c>
      <c r="R31" s="260"/>
      <c r="S31" s="264"/>
      <c r="T31" s="227">
        <f t="shared" si="1"/>
        <v>0</v>
      </c>
    </row>
    <row r="32" spans="2:23" ht="30" customHeight="1">
      <c r="B32" s="266">
        <v>24</v>
      </c>
      <c r="C32" s="268" t="s">
        <v>53</v>
      </c>
      <c r="D32" s="268" t="s">
        <v>294</v>
      </c>
      <c r="E32" s="228"/>
      <c r="F32" s="228"/>
      <c r="G32" s="228"/>
      <c r="H32" s="228"/>
      <c r="I32" s="228"/>
      <c r="J32" s="228"/>
      <c r="K32" s="228"/>
      <c r="L32" s="259"/>
      <c r="M32" s="260"/>
      <c r="N32" s="261"/>
      <c r="O32" s="262"/>
      <c r="P32" s="263"/>
      <c r="Q32" s="225">
        <f t="shared" si="0"/>
        <v>0</v>
      </c>
      <c r="R32" s="260"/>
      <c r="S32" s="264"/>
      <c r="T32" s="227">
        <f t="shared" si="1"/>
        <v>0</v>
      </c>
    </row>
    <row r="33" spans="2:20" ht="30" customHeight="1">
      <c r="B33" s="266">
        <v>25</v>
      </c>
      <c r="C33" s="268" t="s">
        <v>298</v>
      </c>
      <c r="D33" s="268" t="s">
        <v>288</v>
      </c>
      <c r="E33" s="228"/>
      <c r="F33" s="228"/>
      <c r="G33" s="228"/>
      <c r="H33" s="228"/>
      <c r="I33" s="228"/>
      <c r="J33" s="228"/>
      <c r="K33" s="228"/>
      <c r="L33" s="259"/>
      <c r="M33" s="260"/>
      <c r="N33" s="261"/>
      <c r="O33" s="262"/>
      <c r="P33" s="263"/>
      <c r="Q33" s="225">
        <f t="shared" si="0"/>
        <v>0</v>
      </c>
      <c r="R33" s="260"/>
      <c r="S33" s="264"/>
      <c r="T33" s="227">
        <f t="shared" si="1"/>
        <v>0</v>
      </c>
    </row>
    <row r="34" spans="2:20" ht="30" customHeight="1">
      <c r="B34" s="266">
        <v>26</v>
      </c>
      <c r="C34" s="268" t="s">
        <v>299</v>
      </c>
      <c r="D34" s="268" t="s">
        <v>300</v>
      </c>
      <c r="E34" s="228"/>
      <c r="F34" s="228"/>
      <c r="G34" s="228"/>
      <c r="H34" s="228"/>
      <c r="I34" s="228"/>
      <c r="J34" s="228"/>
      <c r="K34" s="228"/>
      <c r="L34" s="259"/>
      <c r="M34" s="260"/>
      <c r="N34" s="261"/>
      <c r="O34" s="262"/>
      <c r="P34" s="263"/>
      <c r="Q34" s="225">
        <f t="shared" si="0"/>
        <v>0</v>
      </c>
      <c r="R34" s="260"/>
      <c r="S34" s="264"/>
      <c r="T34" s="227">
        <f t="shared" si="1"/>
        <v>0</v>
      </c>
    </row>
    <row r="35" spans="2:20" ht="30" customHeight="1">
      <c r="B35" s="266">
        <v>27</v>
      </c>
      <c r="C35" s="268" t="s">
        <v>303</v>
      </c>
      <c r="D35" s="268"/>
      <c r="E35" s="228"/>
      <c r="F35" s="228"/>
      <c r="G35" s="228"/>
      <c r="H35" s="228"/>
      <c r="I35" s="228"/>
      <c r="J35" s="228"/>
      <c r="K35" s="228"/>
      <c r="L35" s="259"/>
      <c r="M35" s="260"/>
      <c r="N35" s="261"/>
      <c r="O35" s="262"/>
      <c r="P35" s="263"/>
      <c r="Q35" s="225">
        <f t="shared" si="0"/>
        <v>0</v>
      </c>
      <c r="R35" s="260"/>
      <c r="S35" s="264"/>
      <c r="T35" s="227">
        <f t="shared" si="1"/>
        <v>0</v>
      </c>
    </row>
    <row r="36" spans="2:20" ht="27.75">
      <c r="B36" s="266">
        <v>28</v>
      </c>
      <c r="C36" s="267" t="s">
        <v>54</v>
      </c>
      <c r="D36" s="267" t="s">
        <v>293</v>
      </c>
      <c r="E36" s="219"/>
      <c r="F36" s="219"/>
      <c r="G36" s="219"/>
      <c r="H36" s="219"/>
      <c r="I36" s="219"/>
      <c r="J36" s="219"/>
      <c r="K36" s="219"/>
      <c r="L36" s="229"/>
      <c r="M36" s="29"/>
      <c r="N36" s="223"/>
      <c r="O36" s="224"/>
      <c r="P36" s="225"/>
      <c r="Q36" s="225">
        <f t="shared" ref="Q36" si="2">SUM(G36:P36)</f>
        <v>0</v>
      </c>
      <c r="R36" s="222"/>
      <c r="S36" s="226"/>
      <c r="T36" s="227">
        <f t="shared" ref="T36" si="3">R36+Q36+S36</f>
        <v>0</v>
      </c>
    </row>
    <row r="37" spans="2:20" ht="30" customHeight="1">
      <c r="B37" s="266">
        <v>29</v>
      </c>
      <c r="C37" s="267" t="s">
        <v>115</v>
      </c>
      <c r="D37" s="267"/>
      <c r="E37" s="219"/>
      <c r="F37" s="219"/>
      <c r="G37" s="271">
        <f>'ریز هزینه های سربار'!G38</f>
        <v>0</v>
      </c>
      <c r="H37" s="271">
        <f>'ریز هزینه های سربار'!H38</f>
        <v>0</v>
      </c>
      <c r="I37" s="271">
        <f>'ریز هزینه های سربار'!I38</f>
        <v>0</v>
      </c>
      <c r="J37" s="271">
        <f>'ریز هزینه های سربار'!J38</f>
        <v>0</v>
      </c>
      <c r="K37" s="271">
        <f>'ریز هزینه های سربار'!K38</f>
        <v>0</v>
      </c>
      <c r="L37" s="271">
        <f>'ریز هزینه های سربار'!L38</f>
        <v>0</v>
      </c>
      <c r="M37" s="271">
        <f>'ریز هزینه های سربار'!M38</f>
        <v>0</v>
      </c>
      <c r="N37" s="271">
        <f>'ریز هزینه های سربار'!N38</f>
        <v>0</v>
      </c>
      <c r="O37" s="271">
        <f>'ریز هزینه های سربار'!O38</f>
        <v>0</v>
      </c>
      <c r="P37" s="271">
        <f>'ریز هزینه های سربار'!P38</f>
        <v>0</v>
      </c>
      <c r="Q37" s="271">
        <f>'ریز هزینه های سربار'!Q38</f>
        <v>0</v>
      </c>
      <c r="R37" s="271">
        <f>'ریز هزینه های سربار'!R38</f>
        <v>0</v>
      </c>
      <c r="S37" s="271">
        <f>'ریز هزینه های سربار'!S38</f>
        <v>0</v>
      </c>
      <c r="T37" s="271">
        <f>'ریز هزینه های سربار'!T38</f>
        <v>0</v>
      </c>
    </row>
    <row r="38" spans="2:20" ht="44.25" customHeight="1" thickBot="1">
      <c r="B38" s="516" t="s">
        <v>2</v>
      </c>
      <c r="C38" s="517"/>
      <c r="D38" s="230"/>
      <c r="E38" s="230"/>
      <c r="F38" s="230"/>
      <c r="G38" s="270">
        <f>SUM(G9:G37)</f>
        <v>0</v>
      </c>
      <c r="H38" s="270">
        <f t="shared" ref="H38:T38" si="4">SUM(H9:H37)</f>
        <v>0</v>
      </c>
      <c r="I38" s="270">
        <f t="shared" si="4"/>
        <v>0</v>
      </c>
      <c r="J38" s="270">
        <f t="shared" si="4"/>
        <v>0</v>
      </c>
      <c r="K38" s="270">
        <f t="shared" si="4"/>
        <v>0</v>
      </c>
      <c r="L38" s="270">
        <f t="shared" si="4"/>
        <v>0</v>
      </c>
      <c r="M38" s="270">
        <f t="shared" si="4"/>
        <v>0</v>
      </c>
      <c r="N38" s="270">
        <f t="shared" si="4"/>
        <v>0</v>
      </c>
      <c r="O38" s="270">
        <f t="shared" si="4"/>
        <v>0</v>
      </c>
      <c r="P38" s="270">
        <f t="shared" si="4"/>
        <v>0</v>
      </c>
      <c r="Q38" s="270">
        <f t="shared" si="4"/>
        <v>0</v>
      </c>
      <c r="R38" s="270">
        <f t="shared" si="4"/>
        <v>0</v>
      </c>
      <c r="S38" s="270">
        <f t="shared" si="4"/>
        <v>0</v>
      </c>
      <c r="T38" s="270">
        <f t="shared" si="4"/>
        <v>0</v>
      </c>
    </row>
    <row r="39" spans="2:20" ht="36" customHeight="1"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T39" s="4"/>
    </row>
    <row r="40" spans="2:20" ht="63" customHeight="1">
      <c r="B40" s="108"/>
      <c r="C40" s="235" t="s">
        <v>239</v>
      </c>
      <c r="D40" s="235"/>
      <c r="E40" s="235"/>
      <c r="F40" s="235"/>
      <c r="G40" s="235"/>
      <c r="H40" s="235"/>
      <c r="I40" s="235"/>
      <c r="J40" s="235"/>
      <c r="K40" s="235"/>
      <c r="L40" s="235" t="s">
        <v>240</v>
      </c>
      <c r="M40" s="235" t="s">
        <v>135</v>
      </c>
      <c r="N40" s="235" t="s">
        <v>134</v>
      </c>
      <c r="O40" s="235" t="s">
        <v>138</v>
      </c>
      <c r="P40" s="235" t="s">
        <v>241</v>
      </c>
      <c r="Q40" s="132"/>
      <c r="R40" s="132"/>
      <c r="S40" s="132"/>
      <c r="T40" s="132"/>
    </row>
    <row r="41" spans="2:20" ht="36" customHeight="1">
      <c r="B41" s="108"/>
      <c r="C41" s="235" t="s">
        <v>119</v>
      </c>
      <c r="D41" s="235"/>
      <c r="E41" s="235"/>
      <c r="F41" s="235"/>
      <c r="G41" s="235"/>
      <c r="H41" s="235"/>
      <c r="I41" s="235"/>
      <c r="J41" s="235"/>
      <c r="K41" s="235"/>
      <c r="L41" s="235" t="s">
        <v>119</v>
      </c>
      <c r="M41" s="235" t="s">
        <v>119</v>
      </c>
      <c r="N41" s="235" t="s">
        <v>119</v>
      </c>
      <c r="O41" s="235" t="s">
        <v>119</v>
      </c>
      <c r="P41" s="235" t="s">
        <v>119</v>
      </c>
      <c r="Q41" s="132"/>
      <c r="R41" s="132"/>
      <c r="S41" s="132"/>
      <c r="T41" s="132"/>
    </row>
    <row r="42" spans="2:20" ht="36" customHeight="1">
      <c r="B42" s="111"/>
      <c r="C42" s="134"/>
      <c r="D42" s="134"/>
      <c r="E42" s="134"/>
      <c r="F42" s="134"/>
      <c r="G42" s="134"/>
      <c r="H42" s="134"/>
      <c r="I42" s="134"/>
      <c r="J42" s="134"/>
      <c r="K42" s="134"/>
      <c r="L42" s="133"/>
      <c r="M42" s="133"/>
      <c r="N42" s="133"/>
      <c r="O42" s="133"/>
      <c r="P42" s="133"/>
      <c r="Q42" s="133"/>
      <c r="R42" s="133"/>
      <c r="S42" s="133"/>
      <c r="T42" s="133"/>
    </row>
    <row r="43" spans="2:20" ht="18">
      <c r="B43" s="47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</row>
    <row r="44" spans="2:20" ht="18">
      <c r="B44" s="47"/>
      <c r="C44" s="162"/>
      <c r="D44" s="165"/>
      <c r="E44" s="165"/>
      <c r="F44" s="165"/>
      <c r="G44" s="165"/>
      <c r="H44" s="165"/>
      <c r="I44" s="165"/>
      <c r="J44" s="165"/>
      <c r="K44" s="165"/>
      <c r="L44" s="162"/>
      <c r="M44" s="162"/>
      <c r="N44" s="162"/>
      <c r="O44" s="162"/>
      <c r="P44" s="162"/>
      <c r="Q44" s="162"/>
      <c r="R44" s="162"/>
      <c r="S44" s="162"/>
      <c r="T44" s="162"/>
    </row>
    <row r="45" spans="2:20" ht="18">
      <c r="B45" s="47"/>
      <c r="C45" s="47"/>
      <c r="D45" s="165"/>
      <c r="E45" s="165"/>
      <c r="F45" s="165"/>
      <c r="G45" s="165"/>
      <c r="H45" s="165"/>
      <c r="I45" s="165"/>
      <c r="J45" s="165"/>
      <c r="K45" s="165"/>
      <c r="L45" s="47"/>
      <c r="M45" s="47"/>
      <c r="N45" s="47"/>
      <c r="O45" s="47"/>
      <c r="P45" s="47"/>
      <c r="Q45" s="47"/>
      <c r="R45" s="47"/>
      <c r="S45" s="47"/>
      <c r="T45" s="47"/>
    </row>
    <row r="46" spans="2:20" ht="18">
      <c r="B46" s="47"/>
      <c r="C46" s="47"/>
      <c r="D46" s="165"/>
      <c r="E46" s="165"/>
      <c r="F46" s="165"/>
      <c r="G46" s="165"/>
      <c r="H46" s="165"/>
      <c r="I46" s="165"/>
      <c r="J46" s="165"/>
      <c r="K46" s="165"/>
      <c r="L46" s="47"/>
      <c r="M46" s="47"/>
      <c r="N46" s="47"/>
      <c r="O46" s="47"/>
      <c r="P46" s="47"/>
      <c r="Q46" s="47"/>
      <c r="R46" s="47"/>
      <c r="S46" s="47"/>
      <c r="T46" s="47"/>
    </row>
    <row r="47" spans="2:20" ht="18">
      <c r="B47" s="47"/>
      <c r="C47" s="47"/>
      <c r="D47" s="165"/>
      <c r="E47" s="165"/>
      <c r="F47" s="165"/>
      <c r="G47" s="165"/>
      <c r="H47" s="165"/>
      <c r="I47" s="165"/>
      <c r="J47" s="165"/>
      <c r="K47" s="165"/>
      <c r="L47" s="47"/>
      <c r="M47" s="47"/>
      <c r="N47" s="47"/>
      <c r="O47" s="47"/>
      <c r="P47" s="47"/>
      <c r="Q47" s="47"/>
      <c r="R47" s="47"/>
      <c r="S47" s="47"/>
      <c r="T47" s="47"/>
    </row>
    <row r="48" spans="2:20" ht="18">
      <c r="B48" s="47"/>
      <c r="C48" s="47"/>
      <c r="D48" s="165"/>
      <c r="E48" s="165"/>
      <c r="F48" s="165"/>
      <c r="G48" s="165"/>
      <c r="H48" s="165"/>
      <c r="I48" s="165"/>
      <c r="J48" s="165"/>
      <c r="K48" s="165"/>
      <c r="L48" s="47"/>
      <c r="M48" s="47"/>
      <c r="N48" s="47"/>
      <c r="O48" s="47"/>
      <c r="P48" s="47"/>
      <c r="Q48" s="47"/>
      <c r="R48" s="47"/>
      <c r="S48" s="47"/>
      <c r="T48" s="47"/>
    </row>
  </sheetData>
  <mergeCells count="15">
    <mergeCell ref="B38:C38"/>
    <mergeCell ref="S7:S8"/>
    <mergeCell ref="B2:C2"/>
    <mergeCell ref="T7:T8"/>
    <mergeCell ref="B4:C4"/>
    <mergeCell ref="L2:T2"/>
    <mergeCell ref="L3:T3"/>
    <mergeCell ref="B3:C3"/>
    <mergeCell ref="L5:T5"/>
    <mergeCell ref="C6:C8"/>
    <mergeCell ref="B6:B8"/>
    <mergeCell ref="G6:T6"/>
    <mergeCell ref="G7:Q7"/>
    <mergeCell ref="R7:R8"/>
    <mergeCell ref="D6:F7"/>
  </mergeCells>
  <phoneticPr fontId="24" type="noConversion"/>
  <printOptions horizontalCentered="1"/>
  <pageMargins left="0" right="0" top="0.75" bottom="0" header="0" footer="0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rightToLeft="1" tabSelected="1" zoomScale="80" zoomScaleNormal="80" workbookViewId="0">
      <selection activeCell="C9" sqref="C9"/>
    </sheetView>
  </sheetViews>
  <sheetFormatPr defaultRowHeight="14.25"/>
  <cols>
    <col min="2" max="2" width="13.25" customWidth="1"/>
    <col min="3" max="3" width="56.5" customWidth="1"/>
    <col min="4" max="6" width="9.5" customWidth="1"/>
    <col min="7" max="11" width="24.625" customWidth="1"/>
    <col min="12" max="12" width="21.25" customWidth="1"/>
    <col min="13" max="13" width="23.375" customWidth="1"/>
    <col min="14" max="14" width="22.875" customWidth="1"/>
    <col min="15" max="15" width="21.625" customWidth="1"/>
    <col min="16" max="16" width="22.625" customWidth="1"/>
    <col min="18" max="18" width="12.25" customWidth="1"/>
    <col min="19" max="19" width="11.875" customWidth="1"/>
    <col min="20" max="20" width="12.5" customWidth="1"/>
  </cols>
  <sheetData>
    <row r="1" spans="2:20" ht="15" thickBot="1"/>
    <row r="2" spans="2:20" ht="24.75">
      <c r="B2" s="486" t="s">
        <v>171</v>
      </c>
      <c r="C2" s="487"/>
      <c r="D2" s="168"/>
      <c r="E2" s="168"/>
      <c r="F2" s="168"/>
      <c r="G2" s="168"/>
      <c r="H2" s="168"/>
      <c r="I2" s="168"/>
      <c r="J2" s="168"/>
      <c r="K2" s="168"/>
      <c r="L2" s="490" t="s">
        <v>132</v>
      </c>
      <c r="M2" s="490"/>
      <c r="N2" s="490"/>
      <c r="O2" s="490"/>
      <c r="P2" s="490"/>
      <c r="Q2" s="490"/>
      <c r="R2" s="490"/>
      <c r="S2" s="490"/>
      <c r="T2" s="491"/>
    </row>
    <row r="3" spans="2:20" ht="27.75">
      <c r="B3" s="494" t="s">
        <v>170</v>
      </c>
      <c r="C3" s="495"/>
      <c r="D3" s="169"/>
      <c r="E3" s="169"/>
      <c r="F3" s="169"/>
      <c r="G3" s="169"/>
      <c r="H3" s="169"/>
      <c r="I3" s="169"/>
      <c r="J3" s="169"/>
      <c r="K3" s="169"/>
      <c r="L3" s="492" t="s">
        <v>207</v>
      </c>
      <c r="M3" s="492"/>
      <c r="N3" s="492"/>
      <c r="O3" s="492"/>
      <c r="P3" s="492"/>
      <c r="Q3" s="492"/>
      <c r="R3" s="492"/>
      <c r="S3" s="492"/>
      <c r="T3" s="493"/>
    </row>
    <row r="4" spans="2:20" ht="32.25" thickBot="1">
      <c r="B4" s="489" t="s">
        <v>164</v>
      </c>
      <c r="C4" s="414"/>
      <c r="D4" s="166"/>
      <c r="E4" s="166"/>
      <c r="F4" s="166"/>
      <c r="G4" s="166"/>
      <c r="H4" s="166"/>
      <c r="I4" s="166"/>
      <c r="J4" s="166"/>
      <c r="K4" s="166"/>
      <c r="L4" s="130"/>
      <c r="M4" s="130"/>
      <c r="N4" s="130"/>
      <c r="O4" s="130"/>
      <c r="P4" s="130"/>
      <c r="Q4" s="130"/>
      <c r="R4" s="130"/>
      <c r="S4" s="130"/>
      <c r="T4" s="131"/>
    </row>
    <row r="5" spans="2:20" ht="25.5" thickBot="1">
      <c r="B5" s="78" t="s">
        <v>305</v>
      </c>
      <c r="C5" s="119"/>
      <c r="D5" s="119"/>
      <c r="E5" s="119"/>
      <c r="F5" s="119"/>
      <c r="G5" s="119"/>
      <c r="H5" s="119"/>
      <c r="I5" s="119"/>
      <c r="J5" s="119"/>
      <c r="K5" s="119"/>
      <c r="L5" s="496" t="s">
        <v>0</v>
      </c>
      <c r="M5" s="496"/>
      <c r="N5" s="496"/>
      <c r="O5" s="496"/>
      <c r="P5" s="496"/>
      <c r="Q5" s="496"/>
      <c r="R5" s="496"/>
      <c r="S5" s="496"/>
      <c r="T5" s="497"/>
    </row>
    <row r="6" spans="2:20" ht="33.75">
      <c r="B6" s="500" t="s">
        <v>198</v>
      </c>
      <c r="C6" s="498" t="s">
        <v>201</v>
      </c>
      <c r="D6" s="510" t="s">
        <v>273</v>
      </c>
      <c r="E6" s="511"/>
      <c r="F6" s="512"/>
      <c r="G6" s="502" t="s">
        <v>213</v>
      </c>
      <c r="H6" s="503"/>
      <c r="I6" s="503"/>
      <c r="J6" s="503"/>
      <c r="K6" s="503"/>
      <c r="L6" s="503"/>
      <c r="M6" s="503"/>
      <c r="N6" s="503"/>
      <c r="O6" s="503"/>
      <c r="P6" s="503"/>
      <c r="Q6" s="503"/>
      <c r="R6" s="503"/>
      <c r="S6" s="503"/>
      <c r="T6" s="504"/>
    </row>
    <row r="7" spans="2:20" ht="22.5">
      <c r="B7" s="501"/>
      <c r="C7" s="499"/>
      <c r="D7" s="513"/>
      <c r="E7" s="514"/>
      <c r="F7" s="515"/>
      <c r="G7" s="505" t="s">
        <v>200</v>
      </c>
      <c r="H7" s="506"/>
      <c r="I7" s="506"/>
      <c r="J7" s="506"/>
      <c r="K7" s="506"/>
      <c r="L7" s="506"/>
      <c r="M7" s="506"/>
      <c r="N7" s="506"/>
      <c r="O7" s="506"/>
      <c r="P7" s="506"/>
      <c r="Q7" s="507"/>
      <c r="R7" s="508" t="s">
        <v>71</v>
      </c>
      <c r="S7" s="518" t="s">
        <v>208</v>
      </c>
      <c r="T7" s="488" t="s">
        <v>38</v>
      </c>
    </row>
    <row r="8" spans="2:20" ht="42.75">
      <c r="B8" s="501"/>
      <c r="C8" s="499"/>
      <c r="D8" s="265" t="s">
        <v>274</v>
      </c>
      <c r="E8" s="265" t="s">
        <v>275</v>
      </c>
      <c r="F8" s="265" t="s">
        <v>276</v>
      </c>
      <c r="G8" s="242" t="s">
        <v>242</v>
      </c>
      <c r="H8" s="243" t="s">
        <v>243</v>
      </c>
      <c r="I8" s="244" t="s">
        <v>244</v>
      </c>
      <c r="J8" s="243" t="s">
        <v>245</v>
      </c>
      <c r="K8" s="243" t="s">
        <v>246</v>
      </c>
      <c r="L8" s="243" t="s">
        <v>247</v>
      </c>
      <c r="M8" s="243" t="s">
        <v>249</v>
      </c>
      <c r="N8" s="243" t="s">
        <v>250</v>
      </c>
      <c r="O8" s="243" t="s">
        <v>251</v>
      </c>
      <c r="P8" s="243" t="s">
        <v>252</v>
      </c>
      <c r="Q8" s="214" t="s">
        <v>2</v>
      </c>
      <c r="R8" s="509"/>
      <c r="S8" s="518"/>
      <c r="T8" s="488"/>
    </row>
    <row r="9" spans="2:20" ht="27.75">
      <c r="B9" s="266">
        <v>1</v>
      </c>
      <c r="C9" s="269"/>
      <c r="D9" s="269"/>
      <c r="E9" s="215"/>
      <c r="F9" s="215"/>
      <c r="G9" s="215"/>
      <c r="H9" s="215"/>
      <c r="I9" s="215"/>
      <c r="J9" s="215"/>
      <c r="K9" s="215"/>
      <c r="L9" s="29"/>
      <c r="M9" s="29"/>
      <c r="N9" s="29"/>
      <c r="O9" s="29"/>
      <c r="P9" s="225"/>
      <c r="Q9" s="225">
        <f>SUM(G9:P9)</f>
        <v>0</v>
      </c>
      <c r="R9" s="222"/>
      <c r="S9" s="222"/>
      <c r="T9" s="227">
        <f>R9+Q9+S9</f>
        <v>0</v>
      </c>
    </row>
    <row r="10" spans="2:20" ht="27.75">
      <c r="B10" s="266">
        <v>2</v>
      </c>
      <c r="C10" s="269"/>
      <c r="D10" s="269"/>
      <c r="E10" s="215"/>
      <c r="F10" s="215"/>
      <c r="G10" s="215"/>
      <c r="H10" s="215"/>
      <c r="I10" s="215"/>
      <c r="J10" s="215"/>
      <c r="K10" s="215"/>
      <c r="L10" s="218"/>
      <c r="M10" s="218"/>
      <c r="N10" s="218"/>
      <c r="O10" s="218"/>
      <c r="P10" s="218"/>
      <c r="Q10" s="225">
        <f t="shared" ref="Q10:Q37" si="0">SUM(G10:P10)</f>
        <v>0</v>
      </c>
      <c r="R10" s="218"/>
      <c r="S10" s="218"/>
      <c r="T10" s="227">
        <f t="shared" ref="T10:T37" si="1">R10+Q10+S10</f>
        <v>0</v>
      </c>
    </row>
    <row r="11" spans="2:20" ht="27.75">
      <c r="B11" s="266">
        <v>3</v>
      </c>
      <c r="C11" s="269"/>
      <c r="D11" s="269"/>
      <c r="E11" s="215"/>
      <c r="F11" s="215"/>
      <c r="G11" s="215"/>
      <c r="H11" s="215"/>
      <c r="I11" s="215"/>
      <c r="J11" s="215"/>
      <c r="K11" s="215"/>
      <c r="L11" s="218"/>
      <c r="M11" s="218"/>
      <c r="N11" s="218"/>
      <c r="O11" s="218"/>
      <c r="P11" s="218"/>
      <c r="Q11" s="225">
        <f t="shared" si="0"/>
        <v>0</v>
      </c>
      <c r="R11" s="218"/>
      <c r="S11" s="218"/>
      <c r="T11" s="227">
        <f t="shared" si="1"/>
        <v>0</v>
      </c>
    </row>
    <row r="12" spans="2:20" ht="27.75">
      <c r="B12" s="266">
        <v>4</v>
      </c>
      <c r="C12" s="267"/>
      <c r="D12" s="267"/>
      <c r="E12" s="219"/>
      <c r="F12" s="219"/>
      <c r="G12" s="219"/>
      <c r="H12" s="219"/>
      <c r="I12" s="219"/>
      <c r="J12" s="219"/>
      <c r="K12" s="219"/>
      <c r="L12" s="218"/>
      <c r="M12" s="218"/>
      <c r="N12" s="218"/>
      <c r="O12" s="218"/>
      <c r="P12" s="218"/>
      <c r="Q12" s="225">
        <f t="shared" si="0"/>
        <v>0</v>
      </c>
      <c r="R12" s="218"/>
      <c r="S12" s="218"/>
      <c r="T12" s="227">
        <f t="shared" si="1"/>
        <v>0</v>
      </c>
    </row>
    <row r="13" spans="2:20" ht="27.75">
      <c r="B13" s="266">
        <v>5</v>
      </c>
      <c r="C13" s="267"/>
      <c r="D13" s="267"/>
      <c r="E13" s="219"/>
      <c r="F13" s="219"/>
      <c r="G13" s="219"/>
      <c r="H13" s="219"/>
      <c r="I13" s="219"/>
      <c r="J13" s="219"/>
      <c r="K13" s="219"/>
      <c r="L13" s="218"/>
      <c r="M13" s="218"/>
      <c r="N13" s="218"/>
      <c r="O13" s="218"/>
      <c r="P13" s="218"/>
      <c r="Q13" s="225">
        <f t="shared" si="0"/>
        <v>0</v>
      </c>
      <c r="R13" s="218"/>
      <c r="S13" s="218"/>
      <c r="T13" s="227">
        <f t="shared" si="1"/>
        <v>0</v>
      </c>
    </row>
    <row r="14" spans="2:20" ht="27.75">
      <c r="B14" s="266">
        <v>6</v>
      </c>
      <c r="C14" s="267"/>
      <c r="D14" s="267"/>
      <c r="E14" s="219"/>
      <c r="F14" s="219"/>
      <c r="G14" s="219"/>
      <c r="H14" s="219"/>
      <c r="I14" s="219"/>
      <c r="J14" s="219"/>
      <c r="K14" s="219"/>
      <c r="L14" s="218"/>
      <c r="M14" s="218"/>
      <c r="N14" s="218"/>
      <c r="O14" s="218"/>
      <c r="P14" s="218"/>
      <c r="Q14" s="225">
        <f t="shared" si="0"/>
        <v>0</v>
      </c>
      <c r="R14" s="218"/>
      <c r="S14" s="218"/>
      <c r="T14" s="227">
        <f t="shared" si="1"/>
        <v>0</v>
      </c>
    </row>
    <row r="15" spans="2:20" ht="27.75">
      <c r="B15" s="266">
        <v>7</v>
      </c>
      <c r="C15" s="267"/>
      <c r="D15" s="267"/>
      <c r="E15" s="219"/>
      <c r="F15" s="219"/>
      <c r="G15" s="219"/>
      <c r="H15" s="219"/>
      <c r="I15" s="219"/>
      <c r="J15" s="219"/>
      <c r="K15" s="219"/>
      <c r="L15" s="218"/>
      <c r="M15" s="218"/>
      <c r="N15" s="218"/>
      <c r="O15" s="218"/>
      <c r="P15" s="218"/>
      <c r="Q15" s="225">
        <f t="shared" si="0"/>
        <v>0</v>
      </c>
      <c r="R15" s="218"/>
      <c r="S15" s="218"/>
      <c r="T15" s="227">
        <f t="shared" si="1"/>
        <v>0</v>
      </c>
    </row>
    <row r="16" spans="2:20" ht="27.75">
      <c r="B16" s="266">
        <v>8</v>
      </c>
      <c r="C16" s="267"/>
      <c r="D16" s="267"/>
      <c r="E16" s="219"/>
      <c r="F16" s="219"/>
      <c r="G16" s="219"/>
      <c r="H16" s="219"/>
      <c r="I16" s="219"/>
      <c r="J16" s="219"/>
      <c r="K16" s="219"/>
      <c r="L16" s="220"/>
      <c r="M16" s="29"/>
      <c r="N16" s="223"/>
      <c r="O16" s="224"/>
      <c r="P16" s="225"/>
      <c r="Q16" s="225">
        <f t="shared" si="0"/>
        <v>0</v>
      </c>
      <c r="R16" s="222"/>
      <c r="S16" s="226"/>
      <c r="T16" s="227">
        <f t="shared" si="1"/>
        <v>0</v>
      </c>
    </row>
    <row r="17" spans="2:20" ht="27.75">
      <c r="B17" s="266">
        <v>9</v>
      </c>
      <c r="C17" s="267"/>
      <c r="D17" s="267"/>
      <c r="E17" s="219"/>
      <c r="F17" s="219"/>
      <c r="G17" s="219"/>
      <c r="H17" s="219"/>
      <c r="I17" s="219"/>
      <c r="J17" s="219"/>
      <c r="K17" s="219"/>
      <c r="L17" s="220"/>
      <c r="M17" s="29"/>
      <c r="N17" s="223"/>
      <c r="O17" s="224"/>
      <c r="P17" s="225"/>
      <c r="Q17" s="225">
        <f t="shared" si="0"/>
        <v>0</v>
      </c>
      <c r="R17" s="222"/>
      <c r="S17" s="226"/>
      <c r="T17" s="227">
        <f t="shared" si="1"/>
        <v>0</v>
      </c>
    </row>
    <row r="18" spans="2:20" ht="27.75">
      <c r="B18" s="266">
        <v>10</v>
      </c>
      <c r="C18" s="267"/>
      <c r="D18" s="267"/>
      <c r="E18" s="219"/>
      <c r="F18" s="219"/>
      <c r="G18" s="219"/>
      <c r="H18" s="219"/>
      <c r="I18" s="219"/>
      <c r="J18" s="219"/>
      <c r="K18" s="219"/>
      <c r="L18" s="220"/>
      <c r="M18" s="29"/>
      <c r="N18" s="223"/>
      <c r="O18" s="224"/>
      <c r="P18" s="225"/>
      <c r="Q18" s="225">
        <f t="shared" si="0"/>
        <v>0</v>
      </c>
      <c r="R18" s="222"/>
      <c r="S18" s="226"/>
      <c r="T18" s="227">
        <f t="shared" si="1"/>
        <v>0</v>
      </c>
    </row>
    <row r="19" spans="2:20" ht="27.75">
      <c r="B19" s="266">
        <v>11</v>
      </c>
      <c r="C19" s="267"/>
      <c r="D19" s="267"/>
      <c r="E19" s="219"/>
      <c r="F19" s="219"/>
      <c r="G19" s="219"/>
      <c r="H19" s="219"/>
      <c r="I19" s="219"/>
      <c r="J19" s="219"/>
      <c r="K19" s="219"/>
      <c r="L19" s="220"/>
      <c r="M19" s="29"/>
      <c r="N19" s="223"/>
      <c r="O19" s="224"/>
      <c r="P19" s="225"/>
      <c r="Q19" s="225">
        <f t="shared" si="0"/>
        <v>0</v>
      </c>
      <c r="R19" s="222"/>
      <c r="S19" s="226"/>
      <c r="T19" s="227">
        <f t="shared" si="1"/>
        <v>0</v>
      </c>
    </row>
    <row r="20" spans="2:20" ht="27.75">
      <c r="B20" s="266">
        <v>12</v>
      </c>
      <c r="C20" s="267"/>
      <c r="D20" s="267"/>
      <c r="E20" s="219"/>
      <c r="F20" s="219"/>
      <c r="G20" s="219"/>
      <c r="H20" s="219"/>
      <c r="I20" s="219"/>
      <c r="J20" s="219"/>
      <c r="K20" s="219"/>
      <c r="L20" s="220"/>
      <c r="M20" s="29"/>
      <c r="N20" s="223"/>
      <c r="O20" s="224"/>
      <c r="P20" s="225"/>
      <c r="Q20" s="225">
        <f t="shared" si="0"/>
        <v>0</v>
      </c>
      <c r="R20" s="222"/>
      <c r="S20" s="226"/>
      <c r="T20" s="227">
        <f t="shared" si="1"/>
        <v>0</v>
      </c>
    </row>
    <row r="21" spans="2:20" ht="27.75">
      <c r="B21" s="266">
        <v>13</v>
      </c>
      <c r="C21" s="267"/>
      <c r="D21" s="267"/>
      <c r="E21" s="219"/>
      <c r="F21" s="219"/>
      <c r="G21" s="219"/>
      <c r="H21" s="219"/>
      <c r="I21" s="219"/>
      <c r="J21" s="219"/>
      <c r="K21" s="219"/>
      <c r="L21" s="220"/>
      <c r="M21" s="29"/>
      <c r="N21" s="223"/>
      <c r="O21" s="224"/>
      <c r="P21" s="225"/>
      <c r="Q21" s="225">
        <f t="shared" si="0"/>
        <v>0</v>
      </c>
      <c r="R21" s="222"/>
      <c r="S21" s="226"/>
      <c r="T21" s="227">
        <f t="shared" si="1"/>
        <v>0</v>
      </c>
    </row>
    <row r="22" spans="2:20" ht="27.75">
      <c r="B22" s="266">
        <v>14</v>
      </c>
      <c r="C22" s="267"/>
      <c r="D22" s="267"/>
      <c r="E22" s="219"/>
      <c r="F22" s="219"/>
      <c r="G22" s="219"/>
      <c r="H22" s="219"/>
      <c r="I22" s="219"/>
      <c r="J22" s="219"/>
      <c r="K22" s="219"/>
      <c r="L22" s="253"/>
      <c r="M22" s="254"/>
      <c r="N22" s="255"/>
      <c r="O22" s="256"/>
      <c r="P22" s="257"/>
      <c r="Q22" s="225">
        <f t="shared" si="0"/>
        <v>0</v>
      </c>
      <c r="R22" s="254"/>
      <c r="S22" s="258"/>
      <c r="T22" s="227">
        <f t="shared" si="1"/>
        <v>0</v>
      </c>
    </row>
    <row r="23" spans="2:20" ht="27.75">
      <c r="B23" s="266">
        <v>15</v>
      </c>
      <c r="C23" s="267"/>
      <c r="D23" s="267"/>
      <c r="E23" s="219"/>
      <c r="F23" s="219"/>
      <c r="G23" s="219"/>
      <c r="H23" s="219"/>
      <c r="I23" s="219"/>
      <c r="J23" s="219"/>
      <c r="K23" s="219"/>
      <c r="L23" s="253"/>
      <c r="M23" s="254"/>
      <c r="N23" s="255"/>
      <c r="O23" s="256"/>
      <c r="P23" s="257"/>
      <c r="Q23" s="225">
        <f t="shared" si="0"/>
        <v>0</v>
      </c>
      <c r="R23" s="254"/>
      <c r="S23" s="258"/>
      <c r="T23" s="227">
        <f t="shared" si="1"/>
        <v>0</v>
      </c>
    </row>
    <row r="24" spans="2:20" ht="27.75">
      <c r="B24" s="266">
        <v>16</v>
      </c>
      <c r="C24" s="268"/>
      <c r="D24" s="267"/>
      <c r="E24" s="219"/>
      <c r="F24" s="219"/>
      <c r="G24" s="219"/>
      <c r="H24" s="219"/>
      <c r="I24" s="219"/>
      <c r="J24" s="219"/>
      <c r="K24" s="219"/>
      <c r="L24" s="253"/>
      <c r="M24" s="254"/>
      <c r="N24" s="255"/>
      <c r="O24" s="256"/>
      <c r="P24" s="257"/>
      <c r="Q24" s="225">
        <f t="shared" si="0"/>
        <v>0</v>
      </c>
      <c r="R24" s="254"/>
      <c r="S24" s="258"/>
      <c r="T24" s="227">
        <f t="shared" si="1"/>
        <v>0</v>
      </c>
    </row>
    <row r="25" spans="2:20" ht="27.75">
      <c r="B25" s="266">
        <v>17</v>
      </c>
      <c r="C25" s="267"/>
      <c r="D25" s="267"/>
      <c r="E25" s="219"/>
      <c r="F25" s="219"/>
      <c r="G25" s="219"/>
      <c r="H25" s="219"/>
      <c r="I25" s="219"/>
      <c r="J25" s="219"/>
      <c r="K25" s="219"/>
      <c r="L25" s="253"/>
      <c r="M25" s="254"/>
      <c r="N25" s="255"/>
      <c r="O25" s="256"/>
      <c r="P25" s="257"/>
      <c r="Q25" s="225">
        <f t="shared" si="0"/>
        <v>0</v>
      </c>
      <c r="R25" s="254"/>
      <c r="S25" s="258"/>
      <c r="T25" s="227">
        <f t="shared" si="1"/>
        <v>0</v>
      </c>
    </row>
    <row r="26" spans="2:20" ht="27.75">
      <c r="B26" s="266">
        <v>18</v>
      </c>
      <c r="C26" s="267"/>
      <c r="D26" s="268"/>
      <c r="E26" s="219"/>
      <c r="F26" s="219"/>
      <c r="G26" s="219"/>
      <c r="H26" s="219"/>
      <c r="I26" s="219"/>
      <c r="J26" s="219"/>
      <c r="K26" s="219"/>
      <c r="L26" s="253"/>
      <c r="M26" s="254"/>
      <c r="N26" s="255"/>
      <c r="O26" s="256"/>
      <c r="P26" s="257"/>
      <c r="Q26" s="225">
        <f t="shared" si="0"/>
        <v>0</v>
      </c>
      <c r="R26" s="254"/>
      <c r="S26" s="258"/>
      <c r="T26" s="227">
        <f t="shared" si="1"/>
        <v>0</v>
      </c>
    </row>
    <row r="27" spans="2:20" ht="27.75">
      <c r="B27" s="266">
        <v>19</v>
      </c>
      <c r="C27" s="267"/>
      <c r="D27" s="267"/>
      <c r="E27" s="219"/>
      <c r="F27" s="219"/>
      <c r="G27" s="219"/>
      <c r="H27" s="219"/>
      <c r="I27" s="219"/>
      <c r="J27" s="219"/>
      <c r="K27" s="219"/>
      <c r="L27" s="253"/>
      <c r="M27" s="254"/>
      <c r="N27" s="255"/>
      <c r="O27" s="256"/>
      <c r="P27" s="257"/>
      <c r="Q27" s="225">
        <f t="shared" si="0"/>
        <v>0</v>
      </c>
      <c r="R27" s="254"/>
      <c r="S27" s="258"/>
      <c r="T27" s="227">
        <f t="shared" si="1"/>
        <v>0</v>
      </c>
    </row>
    <row r="28" spans="2:20" ht="27.75">
      <c r="B28" s="266">
        <v>20</v>
      </c>
      <c r="C28" s="267"/>
      <c r="D28" s="267"/>
      <c r="E28" s="219"/>
      <c r="F28" s="219"/>
      <c r="G28" s="219"/>
      <c r="H28" s="219"/>
      <c r="I28" s="219"/>
      <c r="J28" s="219"/>
      <c r="K28" s="219"/>
      <c r="L28" s="253"/>
      <c r="M28" s="254"/>
      <c r="N28" s="255"/>
      <c r="O28" s="256"/>
      <c r="P28" s="257"/>
      <c r="Q28" s="225">
        <f t="shared" si="0"/>
        <v>0</v>
      </c>
      <c r="R28" s="254"/>
      <c r="S28" s="258"/>
      <c r="T28" s="227">
        <f t="shared" si="1"/>
        <v>0</v>
      </c>
    </row>
    <row r="29" spans="2:20" ht="27.75">
      <c r="B29" s="266">
        <v>21</v>
      </c>
      <c r="C29" s="268"/>
      <c r="D29" s="268"/>
      <c r="E29" s="228"/>
      <c r="F29" s="228"/>
      <c r="G29" s="228"/>
      <c r="H29" s="228"/>
      <c r="I29" s="228"/>
      <c r="J29" s="228"/>
      <c r="K29" s="228"/>
      <c r="L29" s="259"/>
      <c r="M29" s="260"/>
      <c r="N29" s="261"/>
      <c r="O29" s="262"/>
      <c r="P29" s="263"/>
      <c r="Q29" s="225">
        <f t="shared" si="0"/>
        <v>0</v>
      </c>
      <c r="R29" s="260"/>
      <c r="S29" s="264"/>
      <c r="T29" s="227">
        <f t="shared" si="1"/>
        <v>0</v>
      </c>
    </row>
    <row r="30" spans="2:20" ht="27.75">
      <c r="B30" s="266">
        <v>22</v>
      </c>
      <c r="C30" s="268"/>
      <c r="D30" s="268"/>
      <c r="E30" s="228"/>
      <c r="F30" s="228"/>
      <c r="G30" s="228"/>
      <c r="H30" s="228"/>
      <c r="I30" s="228"/>
      <c r="J30" s="228"/>
      <c r="K30" s="228"/>
      <c r="L30" s="259"/>
      <c r="M30" s="260"/>
      <c r="N30" s="261"/>
      <c r="O30" s="262"/>
      <c r="P30" s="263"/>
      <c r="Q30" s="225">
        <f t="shared" si="0"/>
        <v>0</v>
      </c>
      <c r="R30" s="260"/>
      <c r="S30" s="264"/>
      <c r="T30" s="227">
        <f t="shared" si="1"/>
        <v>0</v>
      </c>
    </row>
    <row r="31" spans="2:20" ht="27.75">
      <c r="B31" s="266">
        <v>23</v>
      </c>
      <c r="C31" s="268"/>
      <c r="D31" s="268"/>
      <c r="E31" s="228"/>
      <c r="F31" s="228"/>
      <c r="G31" s="228"/>
      <c r="H31" s="228"/>
      <c r="I31" s="228"/>
      <c r="J31" s="228"/>
      <c r="K31" s="228"/>
      <c r="L31" s="259"/>
      <c r="M31" s="260"/>
      <c r="N31" s="261"/>
      <c r="O31" s="262"/>
      <c r="P31" s="263"/>
      <c r="Q31" s="225">
        <f t="shared" si="0"/>
        <v>0</v>
      </c>
      <c r="R31" s="260"/>
      <c r="S31" s="264"/>
      <c r="T31" s="227">
        <f t="shared" si="1"/>
        <v>0</v>
      </c>
    </row>
    <row r="32" spans="2:20" ht="27.75">
      <c r="B32" s="266">
        <v>24</v>
      </c>
      <c r="C32" s="268"/>
      <c r="D32" s="268"/>
      <c r="E32" s="228"/>
      <c r="F32" s="228"/>
      <c r="G32" s="228"/>
      <c r="H32" s="228"/>
      <c r="I32" s="228"/>
      <c r="J32" s="228"/>
      <c r="K32" s="228"/>
      <c r="L32" s="259"/>
      <c r="M32" s="260"/>
      <c r="N32" s="261"/>
      <c r="O32" s="262"/>
      <c r="P32" s="263"/>
      <c r="Q32" s="225">
        <f t="shared" si="0"/>
        <v>0</v>
      </c>
      <c r="R32" s="260"/>
      <c r="S32" s="264"/>
      <c r="T32" s="227">
        <f t="shared" si="1"/>
        <v>0</v>
      </c>
    </row>
    <row r="33" spans="2:20" ht="27.75">
      <c r="B33" s="266">
        <v>25</v>
      </c>
      <c r="C33" s="268"/>
      <c r="D33" s="268"/>
      <c r="E33" s="228"/>
      <c r="F33" s="228"/>
      <c r="G33" s="228"/>
      <c r="H33" s="228"/>
      <c r="I33" s="228"/>
      <c r="J33" s="228"/>
      <c r="K33" s="228"/>
      <c r="L33" s="259"/>
      <c r="M33" s="260"/>
      <c r="N33" s="261"/>
      <c r="O33" s="262"/>
      <c r="P33" s="263"/>
      <c r="Q33" s="225">
        <f t="shared" si="0"/>
        <v>0</v>
      </c>
      <c r="R33" s="260"/>
      <c r="S33" s="264"/>
      <c r="T33" s="227">
        <f t="shared" si="1"/>
        <v>0</v>
      </c>
    </row>
    <row r="34" spans="2:20" ht="27.75">
      <c r="B34" s="266">
        <v>26</v>
      </c>
      <c r="C34" s="268"/>
      <c r="D34" s="268"/>
      <c r="E34" s="228"/>
      <c r="F34" s="228"/>
      <c r="G34" s="228"/>
      <c r="H34" s="228"/>
      <c r="I34" s="228"/>
      <c r="J34" s="228"/>
      <c r="K34" s="228"/>
      <c r="L34" s="259"/>
      <c r="M34" s="260"/>
      <c r="N34" s="261"/>
      <c r="O34" s="262"/>
      <c r="P34" s="263"/>
      <c r="Q34" s="225">
        <f t="shared" si="0"/>
        <v>0</v>
      </c>
      <c r="R34" s="260"/>
      <c r="S34" s="264"/>
      <c r="T34" s="227">
        <f t="shared" si="1"/>
        <v>0</v>
      </c>
    </row>
    <row r="35" spans="2:20" ht="27.75">
      <c r="B35" s="266">
        <v>27</v>
      </c>
      <c r="C35" s="268"/>
      <c r="D35" s="268"/>
      <c r="E35" s="228"/>
      <c r="F35" s="228"/>
      <c r="G35" s="228"/>
      <c r="H35" s="228"/>
      <c r="I35" s="228"/>
      <c r="J35" s="228"/>
      <c r="K35" s="228"/>
      <c r="L35" s="259"/>
      <c r="M35" s="260"/>
      <c r="N35" s="261"/>
      <c r="O35" s="262"/>
      <c r="P35" s="263"/>
      <c r="Q35" s="225">
        <f t="shared" si="0"/>
        <v>0</v>
      </c>
      <c r="R35" s="260"/>
      <c r="S35" s="264"/>
      <c r="T35" s="227">
        <f t="shared" si="1"/>
        <v>0</v>
      </c>
    </row>
    <row r="36" spans="2:20" ht="27.75">
      <c r="B36" s="266">
        <v>28</v>
      </c>
      <c r="C36" s="268"/>
      <c r="D36" s="268"/>
      <c r="E36" s="228"/>
      <c r="F36" s="228"/>
      <c r="G36" s="228"/>
      <c r="H36" s="228"/>
      <c r="I36" s="228"/>
      <c r="J36" s="228"/>
      <c r="K36" s="228"/>
      <c r="L36" s="259"/>
      <c r="M36" s="260"/>
      <c r="N36" s="261"/>
      <c r="O36" s="262"/>
      <c r="P36" s="263"/>
      <c r="Q36" s="225">
        <f t="shared" si="0"/>
        <v>0</v>
      </c>
      <c r="R36" s="260"/>
      <c r="S36" s="264"/>
      <c r="T36" s="227">
        <f t="shared" si="1"/>
        <v>0</v>
      </c>
    </row>
    <row r="37" spans="2:20" ht="27.75">
      <c r="B37" s="266">
        <v>29</v>
      </c>
      <c r="C37" s="267"/>
      <c r="D37" s="267"/>
      <c r="E37" s="219"/>
      <c r="F37" s="219"/>
      <c r="G37" s="219"/>
      <c r="H37" s="219"/>
      <c r="I37" s="219"/>
      <c r="J37" s="219"/>
      <c r="K37" s="219"/>
      <c r="L37" s="229"/>
      <c r="M37" s="29"/>
      <c r="N37" s="223"/>
      <c r="O37" s="224"/>
      <c r="P37" s="225"/>
      <c r="Q37" s="225">
        <f t="shared" si="0"/>
        <v>0</v>
      </c>
      <c r="R37" s="222"/>
      <c r="S37" s="226"/>
      <c r="T37" s="227">
        <f t="shared" si="1"/>
        <v>0</v>
      </c>
    </row>
    <row r="38" spans="2:20" ht="33" thickBot="1">
      <c r="B38" s="516" t="s">
        <v>2</v>
      </c>
      <c r="C38" s="517"/>
      <c r="D38" s="230"/>
      <c r="E38" s="230"/>
      <c r="F38" s="230"/>
      <c r="G38" s="270">
        <f>SUM(G9:G37)</f>
        <v>0</v>
      </c>
      <c r="H38" s="270">
        <f t="shared" ref="H38:T38" si="2">SUM(H9:H37)</f>
        <v>0</v>
      </c>
      <c r="I38" s="270">
        <f t="shared" si="2"/>
        <v>0</v>
      </c>
      <c r="J38" s="270">
        <f t="shared" si="2"/>
        <v>0</v>
      </c>
      <c r="K38" s="270">
        <f t="shared" si="2"/>
        <v>0</v>
      </c>
      <c r="L38" s="270">
        <f t="shared" si="2"/>
        <v>0</v>
      </c>
      <c r="M38" s="270">
        <f t="shared" si="2"/>
        <v>0</v>
      </c>
      <c r="N38" s="270">
        <f t="shared" si="2"/>
        <v>0</v>
      </c>
      <c r="O38" s="270">
        <f t="shared" si="2"/>
        <v>0</v>
      </c>
      <c r="P38" s="270">
        <f t="shared" si="2"/>
        <v>0</v>
      </c>
      <c r="Q38" s="270">
        <f t="shared" si="2"/>
        <v>0</v>
      </c>
      <c r="R38" s="270">
        <f t="shared" si="2"/>
        <v>0</v>
      </c>
      <c r="S38" s="270">
        <f t="shared" si="2"/>
        <v>0</v>
      </c>
      <c r="T38" s="270">
        <f t="shared" si="2"/>
        <v>0</v>
      </c>
    </row>
    <row r="39" spans="2:20" ht="23.25"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T39" s="4"/>
    </row>
    <row r="40" spans="2:20" ht="99">
      <c r="B40" s="108"/>
      <c r="C40" s="235" t="s">
        <v>239</v>
      </c>
      <c r="D40" s="235"/>
      <c r="E40" s="235"/>
      <c r="F40" s="235"/>
      <c r="G40" s="235"/>
      <c r="H40" s="235"/>
      <c r="I40" s="235"/>
      <c r="J40" s="235"/>
      <c r="K40" s="235"/>
      <c r="L40" s="235" t="s">
        <v>240</v>
      </c>
      <c r="M40" s="235" t="s">
        <v>135</v>
      </c>
      <c r="N40" s="235" t="s">
        <v>134</v>
      </c>
      <c r="O40" s="235" t="s">
        <v>138</v>
      </c>
      <c r="P40" s="235" t="s">
        <v>241</v>
      </c>
      <c r="Q40" s="132"/>
      <c r="R40" s="132"/>
      <c r="S40" s="132"/>
      <c r="T40" s="132"/>
    </row>
    <row r="41" spans="2:20" ht="36">
      <c r="B41" s="108"/>
      <c r="C41" s="235" t="s">
        <v>119</v>
      </c>
      <c r="D41" s="235"/>
      <c r="E41" s="235"/>
      <c r="F41" s="235"/>
      <c r="G41" s="235"/>
      <c r="H41" s="235"/>
      <c r="I41" s="235"/>
      <c r="J41" s="235"/>
      <c r="K41" s="235"/>
      <c r="L41" s="235" t="s">
        <v>119</v>
      </c>
      <c r="M41" s="235" t="s">
        <v>119</v>
      </c>
      <c r="N41" s="235" t="s">
        <v>119</v>
      </c>
      <c r="O41" s="235" t="s">
        <v>119</v>
      </c>
      <c r="P41" s="235" t="s">
        <v>119</v>
      </c>
      <c r="Q41" s="132"/>
      <c r="R41" s="132"/>
      <c r="S41" s="132"/>
      <c r="T41" s="132"/>
    </row>
    <row r="42" spans="2:20" ht="32.25">
      <c r="B42" s="111"/>
      <c r="C42" s="134"/>
      <c r="D42" s="134"/>
      <c r="E42" s="134"/>
      <c r="F42" s="134"/>
      <c r="G42" s="134"/>
      <c r="H42" s="134"/>
      <c r="I42" s="134"/>
      <c r="J42" s="134"/>
      <c r="K42" s="134"/>
      <c r="L42" s="133"/>
      <c r="M42" s="133"/>
      <c r="N42" s="133"/>
      <c r="O42" s="133"/>
      <c r="P42" s="133"/>
      <c r="Q42" s="133"/>
      <c r="R42" s="133"/>
      <c r="S42" s="133"/>
      <c r="T42" s="133"/>
    </row>
    <row r="43" spans="2:20" ht="18">
      <c r="B43" s="165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</row>
    <row r="44" spans="2:20" ht="18"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</row>
    <row r="45" spans="2:20" ht="18"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</row>
    <row r="46" spans="2:20" ht="18"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</row>
    <row r="47" spans="2:20" ht="18"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</row>
    <row r="48" spans="2:20" ht="18"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</row>
  </sheetData>
  <mergeCells count="15">
    <mergeCell ref="B38:C38"/>
    <mergeCell ref="B6:B8"/>
    <mergeCell ref="C6:C8"/>
    <mergeCell ref="D6:F7"/>
    <mergeCell ref="G6:T6"/>
    <mergeCell ref="G7:Q7"/>
    <mergeCell ref="R7:R8"/>
    <mergeCell ref="S7:S8"/>
    <mergeCell ref="T7:T8"/>
    <mergeCell ref="L5:T5"/>
    <mergeCell ref="B2:C2"/>
    <mergeCell ref="L2:T2"/>
    <mergeCell ref="B3:C3"/>
    <mergeCell ref="L3:T3"/>
    <mergeCell ref="B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L20"/>
  <sheetViews>
    <sheetView rightToLeft="1" topLeftCell="A9" workbookViewId="0">
      <selection activeCell="E13" sqref="E13:F13"/>
    </sheetView>
  </sheetViews>
  <sheetFormatPr defaultRowHeight="14.25"/>
  <cols>
    <col min="4" max="4" width="15" customWidth="1"/>
    <col min="5" max="5" width="18.125" customWidth="1"/>
    <col min="6" max="6" width="25.25" customWidth="1"/>
    <col min="7" max="7" width="16" customWidth="1"/>
    <col min="8" max="8" width="16.75" customWidth="1"/>
    <col min="9" max="9" width="14.5" customWidth="1"/>
  </cols>
  <sheetData>
    <row r="5" spans="4:12" ht="15" thickBot="1"/>
    <row r="6" spans="4:12" ht="51.75" customHeight="1">
      <c r="D6" s="472" t="s">
        <v>171</v>
      </c>
      <c r="E6" s="473"/>
      <c r="F6" s="473"/>
      <c r="G6" s="537" t="s">
        <v>212</v>
      </c>
      <c r="H6" s="537"/>
      <c r="I6" s="537"/>
      <c r="J6" s="537"/>
      <c r="K6" s="537"/>
      <c r="L6" s="538"/>
    </row>
    <row r="7" spans="4:12" ht="42.75" customHeight="1">
      <c r="D7" s="545" t="s">
        <v>175</v>
      </c>
      <c r="E7" s="546"/>
      <c r="F7" s="546"/>
      <c r="G7" s="160"/>
      <c r="H7" s="160"/>
      <c r="I7" s="160"/>
      <c r="J7" s="160"/>
      <c r="K7" s="160"/>
      <c r="L7" s="161"/>
    </row>
    <row r="8" spans="4:12" ht="33" customHeight="1" thickBot="1">
      <c r="D8" s="141" t="s">
        <v>176</v>
      </c>
      <c r="E8" s="120"/>
      <c r="F8" s="120"/>
      <c r="G8" s="535" t="s">
        <v>189</v>
      </c>
      <c r="H8" s="535"/>
      <c r="I8" s="535"/>
      <c r="J8" s="535"/>
      <c r="K8" s="535"/>
      <c r="L8" s="536"/>
    </row>
    <row r="9" spans="4:12" ht="39" customHeight="1" thickBot="1">
      <c r="D9" s="539" t="s">
        <v>209</v>
      </c>
      <c r="E9" s="540"/>
      <c r="F9" s="540"/>
      <c r="G9" s="540"/>
      <c r="H9" s="540"/>
      <c r="I9" s="540"/>
      <c r="J9" s="540"/>
      <c r="K9" s="540"/>
      <c r="L9" s="541"/>
    </row>
    <row r="10" spans="4:12" ht="24" thickBot="1">
      <c r="D10" s="92"/>
      <c r="E10" s="1"/>
      <c r="F10" s="1"/>
      <c r="G10" s="1"/>
      <c r="H10" s="1"/>
      <c r="I10" s="1"/>
      <c r="J10" s="409" t="s">
        <v>0</v>
      </c>
      <c r="K10" s="409"/>
      <c r="L10" s="410"/>
    </row>
    <row r="11" spans="4:12" ht="22.5" customHeight="1">
      <c r="D11" s="528" t="s">
        <v>198</v>
      </c>
      <c r="E11" s="531" t="s">
        <v>210</v>
      </c>
      <c r="F11" s="532"/>
      <c r="G11" s="522" t="s">
        <v>10</v>
      </c>
      <c r="H11" s="520" t="s">
        <v>211</v>
      </c>
      <c r="I11" s="522" t="s">
        <v>32</v>
      </c>
      <c r="J11" s="522"/>
      <c r="K11" s="522"/>
      <c r="L11" s="523"/>
    </row>
    <row r="12" spans="4:12" ht="45.75" thickBot="1">
      <c r="D12" s="529"/>
      <c r="E12" s="533"/>
      <c r="F12" s="534"/>
      <c r="G12" s="530"/>
      <c r="H12" s="521"/>
      <c r="I12" s="142" t="s">
        <v>3</v>
      </c>
      <c r="J12" s="143" t="s">
        <v>33</v>
      </c>
      <c r="K12" s="144" t="s">
        <v>34</v>
      </c>
      <c r="L12" s="145" t="s">
        <v>2</v>
      </c>
    </row>
    <row r="13" spans="4:12" ht="24.75">
      <c r="D13" s="146"/>
      <c r="E13" s="524"/>
      <c r="F13" s="525"/>
      <c r="G13" s="135"/>
      <c r="H13" s="135"/>
      <c r="I13" s="135"/>
      <c r="J13" s="98"/>
      <c r="K13" s="136"/>
      <c r="L13" s="137"/>
    </row>
    <row r="14" spans="4:12" ht="24.75">
      <c r="D14" s="147"/>
      <c r="E14" s="526"/>
      <c r="F14" s="527"/>
      <c r="G14" s="113"/>
      <c r="H14" s="135"/>
      <c r="I14" s="135"/>
      <c r="J14" s="98"/>
      <c r="K14" s="136"/>
      <c r="L14" s="137"/>
    </row>
    <row r="15" spans="4:12" ht="25.5" thickBot="1">
      <c r="D15" s="147"/>
      <c r="E15" s="526"/>
      <c r="F15" s="527"/>
      <c r="G15" s="113"/>
      <c r="H15" s="135"/>
      <c r="I15" s="135"/>
      <c r="J15" s="98"/>
      <c r="K15" s="136"/>
      <c r="L15" s="137"/>
    </row>
    <row r="16" spans="4:12" ht="25.5" thickBot="1">
      <c r="D16" s="542" t="s">
        <v>2</v>
      </c>
      <c r="E16" s="543"/>
      <c r="F16" s="543"/>
      <c r="G16" s="543"/>
      <c r="H16" s="544"/>
      <c r="I16" s="148"/>
      <c r="J16" s="138"/>
      <c r="K16" s="139"/>
      <c r="L16" s="140">
        <f>K16+J16+I16</f>
        <v>0</v>
      </c>
    </row>
    <row r="17" spans="4:12" s="153" customFormat="1" ht="24.75">
      <c r="D17" s="149"/>
      <c r="E17" s="149"/>
      <c r="F17" s="149"/>
      <c r="G17" s="149"/>
      <c r="H17" s="149"/>
      <c r="I17" s="150"/>
      <c r="J17" s="150"/>
      <c r="K17" s="151"/>
      <c r="L17" s="152"/>
    </row>
    <row r="18" spans="4:12" ht="30">
      <c r="D18" s="519"/>
      <c r="E18" s="519"/>
      <c r="F18" s="519"/>
      <c r="G18" s="519"/>
      <c r="H18" s="519"/>
      <c r="I18" s="519"/>
      <c r="J18" s="519"/>
      <c r="K18" s="519"/>
      <c r="L18" s="519"/>
    </row>
    <row r="19" spans="4:12" ht="27.75">
      <c r="D19" s="185" t="s">
        <v>239</v>
      </c>
      <c r="E19" s="185" t="s">
        <v>240</v>
      </c>
      <c r="F19" s="185" t="s">
        <v>135</v>
      </c>
      <c r="G19" s="185" t="s">
        <v>134</v>
      </c>
      <c r="H19" s="185" t="s">
        <v>138</v>
      </c>
      <c r="I19" s="185" t="s">
        <v>241</v>
      </c>
      <c r="J19" s="233"/>
      <c r="K19" s="233"/>
      <c r="L19" s="233"/>
    </row>
    <row r="20" spans="4:12" ht="30">
      <c r="D20" s="185" t="s">
        <v>119</v>
      </c>
      <c r="E20" s="185" t="s">
        <v>119</v>
      </c>
      <c r="F20" s="185" t="s">
        <v>119</v>
      </c>
      <c r="G20" s="185" t="s">
        <v>119</v>
      </c>
      <c r="H20" s="185" t="s">
        <v>119</v>
      </c>
      <c r="I20" s="185" t="s">
        <v>119</v>
      </c>
      <c r="J20" s="154"/>
      <c r="K20" s="154"/>
      <c r="L20" s="154"/>
    </row>
  </sheetData>
  <mergeCells count="17">
    <mergeCell ref="G8:L8"/>
    <mergeCell ref="G6:L6"/>
    <mergeCell ref="D9:L9"/>
    <mergeCell ref="D16:H16"/>
    <mergeCell ref="E15:F15"/>
    <mergeCell ref="D6:F6"/>
    <mergeCell ref="D7:F7"/>
    <mergeCell ref="J10:L10"/>
    <mergeCell ref="D18:F18"/>
    <mergeCell ref="G18:L18"/>
    <mergeCell ref="H11:H12"/>
    <mergeCell ref="I11:L11"/>
    <mergeCell ref="E13:F13"/>
    <mergeCell ref="E14:F14"/>
    <mergeCell ref="D11:D12"/>
    <mergeCell ref="G11:G12"/>
    <mergeCell ref="E11:F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L26"/>
  <sheetViews>
    <sheetView rightToLeft="1" topLeftCell="A10" workbookViewId="0">
      <selection activeCell="I39" sqref="I39"/>
    </sheetView>
  </sheetViews>
  <sheetFormatPr defaultRowHeight="14.25"/>
  <cols>
    <col min="4" max="4" width="23.125" customWidth="1"/>
    <col min="5" max="5" width="35.5" customWidth="1"/>
    <col min="6" max="6" width="18" customWidth="1"/>
    <col min="9" max="9" width="14.25" customWidth="1"/>
  </cols>
  <sheetData>
    <row r="5" spans="4:12" ht="15" thickBot="1"/>
    <row r="6" spans="4:12" ht="33" customHeight="1" thickBot="1">
      <c r="D6" s="552" t="s">
        <v>171</v>
      </c>
      <c r="E6" s="553"/>
      <c r="F6" s="554" t="s">
        <v>182</v>
      </c>
      <c r="G6" s="554"/>
      <c r="H6" s="554"/>
      <c r="I6" s="554"/>
      <c r="J6" s="554"/>
      <c r="K6" s="554"/>
      <c r="L6" s="555"/>
    </row>
    <row r="7" spans="4:12" ht="25.5" thickBot="1">
      <c r="D7" s="556" t="s">
        <v>175</v>
      </c>
      <c r="E7" s="554"/>
      <c r="F7" s="88"/>
      <c r="G7" s="88"/>
      <c r="H7" s="89"/>
      <c r="I7" s="89"/>
      <c r="J7" s="89"/>
      <c r="K7" s="89"/>
      <c r="L7" s="90"/>
    </row>
    <row r="8" spans="4:12" ht="24" thickBot="1">
      <c r="D8" s="556" t="s">
        <v>176</v>
      </c>
      <c r="E8" s="554"/>
      <c r="F8" s="10"/>
      <c r="G8" s="10"/>
      <c r="H8" s="420" t="s">
        <v>183</v>
      </c>
      <c r="I8" s="420"/>
      <c r="J8" s="420"/>
      <c r="K8" s="420"/>
      <c r="L8" s="421"/>
    </row>
    <row r="9" spans="4:12" ht="24" thickBot="1">
      <c r="D9" s="539" t="s">
        <v>177</v>
      </c>
      <c r="E9" s="540"/>
      <c r="F9" s="540"/>
      <c r="G9" s="540"/>
      <c r="H9" s="540"/>
      <c r="I9" s="540"/>
      <c r="J9" s="116"/>
      <c r="K9" s="116"/>
      <c r="L9" s="91"/>
    </row>
    <row r="10" spans="4:12" ht="23.25">
      <c r="D10" s="92"/>
      <c r="E10" s="1"/>
      <c r="F10" s="1"/>
      <c r="G10" s="1"/>
      <c r="H10" s="1"/>
      <c r="I10" s="557" t="s">
        <v>0</v>
      </c>
      <c r="J10" s="557"/>
      <c r="K10" s="557"/>
      <c r="L10" s="558"/>
    </row>
    <row r="11" spans="4:12" ht="22.5">
      <c r="D11" s="559" t="s">
        <v>178</v>
      </c>
      <c r="E11" s="561" t="s">
        <v>10</v>
      </c>
      <c r="F11" s="563" t="s">
        <v>179</v>
      </c>
      <c r="G11" s="565" t="s">
        <v>180</v>
      </c>
      <c r="H11" s="567" t="s">
        <v>181</v>
      </c>
      <c r="I11" s="565" t="s">
        <v>32</v>
      </c>
      <c r="J11" s="565"/>
      <c r="K11" s="565"/>
      <c r="L11" s="569"/>
    </row>
    <row r="12" spans="4:12" ht="45">
      <c r="D12" s="560"/>
      <c r="E12" s="562"/>
      <c r="F12" s="564"/>
      <c r="G12" s="566"/>
      <c r="H12" s="568"/>
      <c r="I12" s="113" t="s">
        <v>3</v>
      </c>
      <c r="J12" s="113" t="s">
        <v>33</v>
      </c>
      <c r="K12" s="93" t="s">
        <v>34</v>
      </c>
      <c r="L12" s="115" t="s">
        <v>2</v>
      </c>
    </row>
    <row r="13" spans="4:12" ht="22.5">
      <c r="D13" s="155" t="s">
        <v>214</v>
      </c>
      <c r="E13" s="114" t="s">
        <v>215</v>
      </c>
      <c r="F13" s="94"/>
      <c r="G13" s="114"/>
      <c r="H13" s="114"/>
      <c r="I13" s="113"/>
      <c r="J13" s="113"/>
      <c r="K13" s="93"/>
      <c r="L13" s="115">
        <f>SUM(I13:K13)</f>
        <v>0</v>
      </c>
    </row>
    <row r="14" spans="4:12" ht="24.75">
      <c r="D14" s="156" t="s">
        <v>216</v>
      </c>
      <c r="E14" s="114" t="s">
        <v>217</v>
      </c>
      <c r="F14" s="112"/>
      <c r="G14" s="114"/>
      <c r="H14" s="114"/>
      <c r="I14" s="113"/>
      <c r="J14" s="113"/>
      <c r="K14" s="93"/>
      <c r="L14" s="164">
        <f t="shared" ref="L14:L22" si="0">SUM(I14:K14)</f>
        <v>0</v>
      </c>
    </row>
    <row r="15" spans="4:12" ht="24.75">
      <c r="D15" s="549" t="s">
        <v>218</v>
      </c>
      <c r="E15" s="113" t="s">
        <v>219</v>
      </c>
      <c r="F15" s="112"/>
      <c r="G15" s="114"/>
      <c r="H15" s="114"/>
      <c r="I15" s="113"/>
      <c r="J15" s="113"/>
      <c r="K15" s="93"/>
      <c r="L15" s="164">
        <f t="shared" si="0"/>
        <v>0</v>
      </c>
    </row>
    <row r="16" spans="4:12" ht="24.75">
      <c r="D16" s="550"/>
      <c r="E16" s="117" t="s">
        <v>217</v>
      </c>
      <c r="F16" s="112"/>
      <c r="G16" s="114"/>
      <c r="H16" s="114"/>
      <c r="I16" s="113"/>
      <c r="J16" s="113"/>
      <c r="K16" s="93"/>
      <c r="L16" s="164">
        <f t="shared" si="0"/>
        <v>0</v>
      </c>
    </row>
    <row r="17" spans="4:12" ht="37.5">
      <c r="D17" s="551"/>
      <c r="E17" s="95" t="s">
        <v>220</v>
      </c>
      <c r="F17" s="95"/>
      <c r="G17" s="96"/>
      <c r="H17" s="114"/>
      <c r="I17" s="113"/>
      <c r="J17" s="113"/>
      <c r="K17" s="113"/>
      <c r="L17" s="164">
        <f t="shared" si="0"/>
        <v>0</v>
      </c>
    </row>
    <row r="18" spans="4:12" ht="22.5">
      <c r="D18" s="97" t="s">
        <v>221</v>
      </c>
      <c r="E18" s="98" t="s">
        <v>217</v>
      </c>
      <c r="F18" s="99"/>
      <c r="G18" s="99"/>
      <c r="H18" s="114"/>
      <c r="I18" s="113"/>
      <c r="J18" s="113"/>
      <c r="K18" s="113"/>
      <c r="L18" s="164">
        <f t="shared" si="0"/>
        <v>0</v>
      </c>
    </row>
    <row r="19" spans="4:12" ht="22.5">
      <c r="D19" s="97" t="s">
        <v>222</v>
      </c>
      <c r="E19" s="98" t="s">
        <v>217</v>
      </c>
      <c r="F19" s="95"/>
      <c r="G19" s="96"/>
      <c r="H19" s="114"/>
      <c r="I19" s="113"/>
      <c r="J19" s="113"/>
      <c r="K19" s="93"/>
      <c r="L19" s="164">
        <f t="shared" si="0"/>
        <v>0</v>
      </c>
    </row>
    <row r="20" spans="4:12" ht="22.5">
      <c r="D20" s="100" t="s">
        <v>223</v>
      </c>
      <c r="E20" s="105" t="s">
        <v>224</v>
      </c>
      <c r="F20" s="101"/>
      <c r="G20" s="101"/>
      <c r="H20" s="102"/>
      <c r="I20" s="103"/>
      <c r="J20" s="104"/>
      <c r="K20" s="103"/>
      <c r="L20" s="164">
        <f t="shared" si="0"/>
        <v>0</v>
      </c>
    </row>
    <row r="21" spans="4:12" ht="36">
      <c r="D21" s="100" t="s">
        <v>225</v>
      </c>
      <c r="E21" s="105" t="s">
        <v>226</v>
      </c>
      <c r="F21" s="101"/>
      <c r="G21" s="101"/>
      <c r="H21" s="102"/>
      <c r="I21" s="103"/>
      <c r="J21" s="104"/>
      <c r="K21" s="103"/>
      <c r="L21" s="164">
        <f t="shared" si="0"/>
        <v>0</v>
      </c>
    </row>
    <row r="22" spans="4:12" ht="22.5">
      <c r="D22" s="100" t="s">
        <v>227</v>
      </c>
      <c r="E22" s="105" t="s">
        <v>228</v>
      </c>
      <c r="F22" s="101"/>
      <c r="G22" s="101"/>
      <c r="H22" s="102"/>
      <c r="I22" s="103"/>
      <c r="J22" s="104"/>
      <c r="K22" s="103"/>
      <c r="L22" s="164">
        <f t="shared" si="0"/>
        <v>0</v>
      </c>
    </row>
    <row r="23" spans="4:12" ht="28.5" thickBot="1">
      <c r="D23" s="547" t="s">
        <v>6</v>
      </c>
      <c r="E23" s="548"/>
      <c r="F23" s="548"/>
      <c r="G23" s="548"/>
      <c r="H23" s="548"/>
      <c r="I23" s="106">
        <f>SUM(I17:I20)</f>
        <v>0</v>
      </c>
      <c r="J23" s="106">
        <f>SUM(J17:J20)</f>
        <v>0</v>
      </c>
      <c r="K23" s="106">
        <f>SUM(K17:K20)</f>
        <v>0</v>
      </c>
      <c r="L23" s="107">
        <f>SUM(L17:L20)</f>
        <v>0</v>
      </c>
    </row>
    <row r="25" spans="4:12" ht="36">
      <c r="D25" s="185" t="s">
        <v>239</v>
      </c>
      <c r="E25" s="185" t="s">
        <v>240</v>
      </c>
      <c r="F25" s="185" t="s">
        <v>135</v>
      </c>
      <c r="G25" s="185" t="s">
        <v>134</v>
      </c>
      <c r="H25" s="185" t="s">
        <v>138</v>
      </c>
      <c r="I25" s="185" t="s">
        <v>241</v>
      </c>
    </row>
    <row r="26" spans="4:12" ht="18">
      <c r="D26" s="185" t="s">
        <v>119</v>
      </c>
      <c r="E26" s="185" t="s">
        <v>119</v>
      </c>
      <c r="F26" s="185" t="s">
        <v>119</v>
      </c>
      <c r="G26" s="185" t="s">
        <v>119</v>
      </c>
      <c r="H26" s="185" t="s">
        <v>119</v>
      </c>
      <c r="I26" s="185" t="s">
        <v>119</v>
      </c>
    </row>
  </sheetData>
  <mergeCells count="15">
    <mergeCell ref="D23:H23"/>
    <mergeCell ref="D15:D17"/>
    <mergeCell ref="D9:I9"/>
    <mergeCell ref="D6:E6"/>
    <mergeCell ref="F6:L6"/>
    <mergeCell ref="D7:E7"/>
    <mergeCell ref="D8:E8"/>
    <mergeCell ref="H8:L8"/>
    <mergeCell ref="I10:L10"/>
    <mergeCell ref="D11:D12"/>
    <mergeCell ref="E11:E12"/>
    <mergeCell ref="F11:F12"/>
    <mergeCell ref="G11:G12"/>
    <mergeCell ref="H11:H12"/>
    <mergeCell ref="I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جلد</vt:lpstr>
      <vt:lpstr>فرم روكش </vt:lpstr>
      <vt:lpstr>فرم 1</vt:lpstr>
      <vt:lpstr>حقوق و مزایای مستمر</vt:lpstr>
      <vt:lpstr>سایر هزینه های پرسنلی</vt:lpstr>
      <vt:lpstr>سایر هزینه ها</vt:lpstr>
      <vt:lpstr>ریز هزینه های سربار</vt:lpstr>
      <vt:lpstr>تملک دارائیهای سرمایه ای </vt:lpstr>
      <vt:lpstr>بودجه ریزی مبتنی بر عملکرد </vt:lpstr>
      <vt:lpstr>نیرو انسانی</vt:lpstr>
      <vt:lpstr>دانشجو </vt:lpstr>
      <vt:lpstr>عملکرد</vt:lpstr>
      <vt:lpstr>دانشجویان کمک هزینه بگیر</vt:lpstr>
      <vt:lpstr>جلد!Print_Area</vt:lpstr>
      <vt:lpstr>'حقوق و مزایای مستمر'!Print_Area</vt:lpstr>
      <vt:lpstr>'دانشجو '!Print_Area</vt:lpstr>
      <vt:lpstr>'سایر هزینه ها'!Print_Area</vt:lpstr>
      <vt:lpstr>'سایر هزینه های پرسنلی'!Print_Area</vt:lpstr>
      <vt:lpstr>عملکرد!Print_Area</vt:lpstr>
      <vt:lpstr>'فرم 1'!Print_Area</vt:lpstr>
      <vt:lpstr>'فرم روكش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2012-05-06T06:52:39Z</cp:lastPrinted>
  <dcterms:created xsi:type="dcterms:W3CDTF">2006-09-16T00:00:00Z</dcterms:created>
  <dcterms:modified xsi:type="dcterms:W3CDTF">2018-04-25T07:12:22Z</dcterms:modified>
</cp:coreProperties>
</file>